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180" windowHeight="8070"/>
  </bookViews>
  <sheets>
    <sheet name="апрель" sheetId="1" r:id="rId1"/>
  </sheets>
  <definedNames>
    <definedName name="_xlnm.Print_Area" localSheetId="0">апрель!$A$1:$I$58</definedName>
  </definedNames>
  <calcPr calcId="145621" calcMode="manual"/>
</workbook>
</file>

<file path=xl/calcChain.xml><?xml version="1.0" encoding="utf-8"?>
<calcChain xmlns="http://schemas.openxmlformats.org/spreadsheetml/2006/main">
  <c r="G46" i="1" l="1"/>
  <c r="I46" i="1" s="1"/>
  <c r="G45" i="1"/>
  <c r="I45" i="1" s="1"/>
  <c r="G44" i="1"/>
  <c r="I44" i="1" s="1"/>
  <c r="G43" i="1"/>
  <c r="I43" i="1" s="1"/>
  <c r="G42" i="1"/>
  <c r="I42" i="1" s="1"/>
  <c r="G41" i="1"/>
  <c r="I41" i="1" s="1"/>
  <c r="G40" i="1"/>
  <c r="I40" i="1" s="1"/>
  <c r="G39" i="1"/>
  <c r="I39" i="1" s="1"/>
  <c r="G38" i="1"/>
  <c r="I38" i="1" s="1"/>
  <c r="G50" i="1" s="1"/>
  <c r="G37" i="1"/>
  <c r="I37" i="1" s="1"/>
  <c r="G36" i="1"/>
  <c r="I36" i="1" s="1"/>
  <c r="G35" i="1"/>
  <c r="I35" i="1" s="1"/>
  <c r="G34" i="1"/>
  <c r="I34" i="1" s="1"/>
  <c r="G33" i="1"/>
  <c r="I33" i="1" s="1"/>
  <c r="G32" i="1"/>
  <c r="I32" i="1" s="1"/>
  <c r="G31" i="1"/>
  <c r="I31" i="1" s="1"/>
  <c r="G30" i="1"/>
  <c r="I30" i="1" s="1"/>
  <c r="G29" i="1"/>
  <c r="I29" i="1" s="1"/>
  <c r="G28" i="1"/>
  <c r="I28" i="1" s="1"/>
  <c r="G27" i="1"/>
  <c r="I27" i="1" s="1"/>
  <c r="G26" i="1"/>
  <c r="I26" i="1" s="1"/>
  <c r="G25" i="1"/>
  <c r="I25" i="1" s="1"/>
  <c r="G24" i="1"/>
  <c r="I24" i="1" s="1"/>
  <c r="G23" i="1"/>
  <c r="I23" i="1" s="1"/>
  <c r="G22" i="1"/>
  <c r="I22" i="1" s="1"/>
  <c r="G21" i="1"/>
  <c r="I21" i="1" s="1"/>
  <c r="G20" i="1"/>
  <c r="I20" i="1" s="1"/>
  <c r="G19" i="1"/>
  <c r="I19" i="1" s="1"/>
  <c r="G18" i="1"/>
  <c r="I18" i="1" s="1"/>
  <c r="G17" i="1"/>
  <c r="I17" i="1" s="1"/>
  <c r="G16" i="1"/>
  <c r="I16" i="1" s="1"/>
  <c r="G15" i="1"/>
  <c r="I15" i="1" s="1"/>
  <c r="G14" i="1"/>
  <c r="I14" i="1" s="1"/>
  <c r="G48" i="1" s="1"/>
  <c r="G49" i="1" s="1"/>
</calcChain>
</file>

<file path=xl/sharedStrings.xml><?xml version="1.0" encoding="utf-8"?>
<sst xmlns="http://schemas.openxmlformats.org/spreadsheetml/2006/main" count="118" uniqueCount="114">
  <si>
    <t xml:space="preserve"> </t>
  </si>
  <si>
    <t>Приложение № 6</t>
  </si>
  <si>
    <t>к договору № 489 К66</t>
  </si>
  <si>
    <t>от 02.10.2012г.</t>
  </si>
  <si>
    <t>О Т Ч Е Т</t>
  </si>
  <si>
    <t>О расходе электроэнергии:</t>
  </si>
  <si>
    <t>апрель</t>
  </si>
  <si>
    <t>2013 год</t>
  </si>
  <si>
    <t>Абонент: ЗАО "Русский хром 1915"</t>
  </si>
  <si>
    <t>Адрес: Свердловская обл.</t>
  </si>
  <si>
    <t>г.Первоуральск, ул.Заводская,3</t>
  </si>
  <si>
    <t>Наименование точки учета</t>
  </si>
  <si>
    <t>Приборы учета</t>
  </si>
  <si>
    <t>Разница</t>
  </si>
  <si>
    <t>Коэф.сч.</t>
  </si>
  <si>
    <t>Расход кВт.ч.</t>
  </si>
  <si>
    <t xml:space="preserve"> № счетчика</t>
  </si>
  <si>
    <t xml:space="preserve">        Показание</t>
  </si>
  <si>
    <t>старое</t>
  </si>
  <si>
    <t>новое</t>
  </si>
  <si>
    <t>ГПП-1</t>
  </si>
  <si>
    <t>ф.1 РП-1</t>
  </si>
  <si>
    <t>яч.7</t>
  </si>
  <si>
    <t>02060547</t>
  </si>
  <si>
    <t>ф.2 РП-1</t>
  </si>
  <si>
    <t>яч.17</t>
  </si>
  <si>
    <t>02060375</t>
  </si>
  <si>
    <t xml:space="preserve">ф.1 ТП-5 </t>
  </si>
  <si>
    <t>яч.3</t>
  </si>
  <si>
    <t>02060208</t>
  </si>
  <si>
    <t xml:space="preserve">ф.2 ТП-5 </t>
  </si>
  <si>
    <t>яч.19</t>
  </si>
  <si>
    <t>01060947</t>
  </si>
  <si>
    <t>ф.1 ТП-16</t>
  </si>
  <si>
    <t xml:space="preserve"> яч.9</t>
  </si>
  <si>
    <t>02060214</t>
  </si>
  <si>
    <t>Ф.2 ТП-16</t>
  </si>
  <si>
    <t>яч.18</t>
  </si>
  <si>
    <t>02060575</t>
  </si>
  <si>
    <t xml:space="preserve">ф.1 ТП-21 </t>
  </si>
  <si>
    <t>яч.12</t>
  </si>
  <si>
    <t>01060619</t>
  </si>
  <si>
    <t xml:space="preserve">ф.2 ТП-21  </t>
  </si>
  <si>
    <t>яч.27</t>
  </si>
  <si>
    <t>02060310</t>
  </si>
  <si>
    <t>ф.1 обор.</t>
  </si>
  <si>
    <t>яч.16</t>
  </si>
  <si>
    <t>01061253</t>
  </si>
  <si>
    <t>ф.1 связь</t>
  </si>
  <si>
    <t xml:space="preserve"> яч.5</t>
  </si>
  <si>
    <t>02060331</t>
  </si>
  <si>
    <t xml:space="preserve">ф.2 связь </t>
  </si>
  <si>
    <t>яч.23</t>
  </si>
  <si>
    <t>02060183</t>
  </si>
  <si>
    <t>ГПП-2</t>
  </si>
  <si>
    <t xml:space="preserve">ф.1 РП-2  </t>
  </si>
  <si>
    <t>яч.35</t>
  </si>
  <si>
    <t>01061222</t>
  </si>
  <si>
    <t>Ф.2 РП-2</t>
  </si>
  <si>
    <t>02060555</t>
  </si>
  <si>
    <t xml:space="preserve">ф.1 ТП-7 </t>
  </si>
  <si>
    <t xml:space="preserve">яч.2 </t>
  </si>
  <si>
    <t>02060569</t>
  </si>
  <si>
    <t xml:space="preserve"> ф.2 ТП-7</t>
  </si>
  <si>
    <t xml:space="preserve"> яч.15 </t>
  </si>
  <si>
    <t>01060703</t>
  </si>
  <si>
    <t xml:space="preserve"> ф.1 ГРУ</t>
  </si>
  <si>
    <t xml:space="preserve"> яч.3</t>
  </si>
  <si>
    <t>02060568</t>
  </si>
  <si>
    <t xml:space="preserve"> ф.2 ГРУ </t>
  </si>
  <si>
    <t>яч.13</t>
  </si>
  <si>
    <t>02060243</t>
  </si>
  <si>
    <t xml:space="preserve">ф.3 ГРУ </t>
  </si>
  <si>
    <t>яч.26</t>
  </si>
  <si>
    <t>02060063</t>
  </si>
  <si>
    <t>ООО "Промтех"</t>
  </si>
  <si>
    <t>ТП -10 Т-1</t>
  </si>
  <si>
    <t>02060440</t>
  </si>
  <si>
    <t>ТП -10 Т-2</t>
  </si>
  <si>
    <t>02060215</t>
  </si>
  <si>
    <t>ТП -20 Т-1</t>
  </si>
  <si>
    <t>02060267</t>
  </si>
  <si>
    <t>ТП -20 Т-2</t>
  </si>
  <si>
    <t>02060526</t>
  </si>
  <si>
    <t xml:space="preserve">Двигатель №6  </t>
  </si>
  <si>
    <t>0603121794</t>
  </si>
  <si>
    <t xml:space="preserve">Двигатель №7  </t>
  </si>
  <si>
    <t>0603121516</t>
  </si>
  <si>
    <r>
      <t xml:space="preserve">ООО "Армад" ввод 1     </t>
    </r>
    <r>
      <rPr>
        <i/>
        <sz val="9"/>
        <rFont val="Arial Cyr"/>
        <family val="2"/>
        <charset val="204"/>
      </rPr>
      <t>(</t>
    </r>
    <r>
      <rPr>
        <i/>
        <sz val="9"/>
        <rFont val="Times New Roman"/>
        <family val="1"/>
      </rPr>
      <t>транзит</t>
    </r>
    <r>
      <rPr>
        <i/>
        <sz val="9"/>
        <rFont val="Arial Cyr"/>
        <family val="2"/>
        <charset val="204"/>
      </rPr>
      <t>)</t>
    </r>
  </si>
  <si>
    <t>012054131</t>
  </si>
  <si>
    <r>
      <t xml:space="preserve">ПРУ ст.Ванадий  </t>
    </r>
    <r>
      <rPr>
        <i/>
        <sz val="9"/>
        <rFont val="Times New Roman"/>
        <family val="1"/>
      </rPr>
      <t>(транзит)</t>
    </r>
  </si>
  <si>
    <t>012054191</t>
  </si>
  <si>
    <r>
      <t xml:space="preserve">ПРУ Талица переезд </t>
    </r>
    <r>
      <rPr>
        <i/>
        <sz val="8"/>
        <rFont val="Arial"/>
        <family val="2"/>
        <charset val="204"/>
      </rPr>
      <t>(транзит)</t>
    </r>
  </si>
  <si>
    <t>0812114775</t>
  </si>
  <si>
    <t xml:space="preserve">ППМУП"Первоуральск  </t>
  </si>
  <si>
    <t>12054123</t>
  </si>
  <si>
    <r>
      <t xml:space="preserve">водоканал"   </t>
    </r>
    <r>
      <rPr>
        <sz val="9"/>
        <rFont val="Arial Cyr"/>
        <family val="2"/>
        <charset val="204"/>
      </rPr>
      <t>(</t>
    </r>
    <r>
      <rPr>
        <i/>
        <sz val="9"/>
        <rFont val="Times New Roman"/>
        <family val="1"/>
        <charset val="204"/>
      </rPr>
      <t xml:space="preserve">транзит)  </t>
    </r>
  </si>
  <si>
    <t>12054150</t>
  </si>
  <si>
    <r>
      <t xml:space="preserve">Гаражный кооператив №36 </t>
    </r>
    <r>
      <rPr>
        <i/>
        <sz val="9"/>
        <rFont val="Times New Roman"/>
        <family val="1"/>
      </rPr>
      <t>(транзит)</t>
    </r>
  </si>
  <si>
    <r>
      <t xml:space="preserve">Ж.д. ст.Первоуральск    </t>
    </r>
    <r>
      <rPr>
        <b/>
        <i/>
        <sz val="9"/>
        <rFont val="Times New Roman"/>
        <family val="1"/>
      </rPr>
      <t>(транзит)</t>
    </r>
  </si>
  <si>
    <r>
      <t xml:space="preserve">ООО "Техстрой"  </t>
    </r>
    <r>
      <rPr>
        <b/>
        <i/>
        <sz val="9"/>
        <rFont val="Times New Roman"/>
        <family val="1"/>
      </rPr>
      <t>(транзит)</t>
    </r>
  </si>
  <si>
    <t>0812114754</t>
  </si>
  <si>
    <r>
      <t xml:space="preserve">ООО "Армад" ввод 2  </t>
    </r>
    <r>
      <rPr>
        <i/>
        <sz val="9"/>
        <rFont val="Arial Cyr"/>
        <family val="2"/>
        <charset val="204"/>
      </rPr>
      <t>(</t>
    </r>
    <r>
      <rPr>
        <i/>
        <sz val="9"/>
        <rFont val="Times New Roman"/>
        <family val="1"/>
      </rPr>
      <t>транзит</t>
    </r>
    <r>
      <rPr>
        <i/>
        <sz val="9"/>
        <rFont val="Arial Cyr"/>
        <family val="2"/>
        <charset val="204"/>
      </rPr>
      <t>)</t>
    </r>
  </si>
  <si>
    <t>ИТОГО:</t>
  </si>
  <si>
    <t>ЗАО"Русский хром 1915"</t>
  </si>
  <si>
    <t>кВт.Ч.</t>
  </si>
  <si>
    <t>потери</t>
  </si>
  <si>
    <t>в  т.ч.</t>
  </si>
  <si>
    <t>Производство</t>
  </si>
  <si>
    <t>Руководитель предприятия</t>
  </si>
  <si>
    <t>Исполнительный директор  ЗАО "Русский хром 1915"</t>
  </si>
  <si>
    <t>___________________________</t>
  </si>
  <si>
    <t>Ю.А. Жильцов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</si>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</sst>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#,##0.000"/>
    <numFmt numFmtId="166" formatCode="0.0000"/>
    <numFmt numFmtId="167" formatCode="#,##0.0"/>
    <numFmt numFmtId="168" formatCode="0.000%"/>
  </numFmts>
  <fonts count="34" x14ac:knownFonts="1">
    <font>
      <sz val="10"/>
      <name val="Arial Cyr"/>
      <charset val="204"/>
    </font>
    <font>
      <sz val="10"/>
      <name val="Arial Cyr"/>
      <charset val="204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name val="Arial Cyr"/>
      <charset val="204"/>
    </font>
    <font>
      <b/>
      <i/>
      <sz val="11"/>
      <name val="Arial"/>
      <family val="2"/>
    </font>
    <font>
      <sz val="11"/>
      <name val="Arial Cyr"/>
      <charset val="204"/>
    </font>
    <font>
      <b/>
      <i/>
      <sz val="11"/>
      <name val="Arial Cyr"/>
      <charset val="204"/>
    </font>
    <font>
      <b/>
      <i/>
      <sz val="9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b/>
      <i/>
      <sz val="9"/>
      <name val="Arial"/>
      <family val="2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sz val="8"/>
      <name val="Arial Cyr"/>
      <family val="2"/>
      <charset val="204"/>
    </font>
    <font>
      <b/>
      <sz val="8"/>
      <name val="Arial"/>
      <family val="2"/>
    </font>
    <font>
      <i/>
      <sz val="9"/>
      <name val="Arial Cyr"/>
      <family val="2"/>
      <charset val="204"/>
    </font>
    <font>
      <i/>
      <sz val="9"/>
      <name val="Times New Roman"/>
      <family val="1"/>
    </font>
    <font>
      <b/>
      <i/>
      <sz val="10"/>
      <name val="Arial"/>
      <family val="2"/>
      <charset val="204"/>
    </font>
    <font>
      <b/>
      <sz val="10"/>
      <name val="Arial"/>
      <family val="2"/>
    </font>
    <font>
      <sz val="9"/>
      <name val="Arial"/>
      <family val="2"/>
      <charset val="204"/>
    </font>
    <font>
      <i/>
      <sz val="8"/>
      <name val="Arial"/>
      <family val="2"/>
      <charset val="204"/>
    </font>
    <font>
      <sz val="9"/>
      <name val="Arial Cyr"/>
      <family val="2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</font>
    <font>
      <sz val="11"/>
      <name val="Arial"/>
      <family val="2"/>
    </font>
    <font>
      <sz val="9"/>
      <name val="Arial Cyr"/>
      <charset val="204"/>
    </font>
    <font>
      <b/>
      <sz val="9"/>
      <name val="Arial"/>
      <family val="2"/>
    </font>
    <font>
      <i/>
      <sz val="11"/>
      <name val="Arial"/>
      <family val="2"/>
    </font>
    <font>
      <b/>
      <i/>
      <sz val="8"/>
      <name val="Arial Cyr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6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4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horizontal="left"/>
    </xf>
    <xf numFmtId="0" fontId="5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8" fillId="0" borderId="0" xfId="0" applyFont="1" applyBorder="1" applyAlignment="1"/>
    <xf numFmtId="0" fontId="2" fillId="0" borderId="12" xfId="0" applyFont="1" applyBorder="1"/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/>
    <xf numFmtId="0" fontId="9" fillId="0" borderId="4" xfId="0" applyFont="1" applyBorder="1" applyAlignment="1"/>
    <xf numFmtId="0" fontId="9" fillId="0" borderId="6" xfId="0" applyFont="1" applyBorder="1" applyAlignment="1">
      <alignment horizontal="left"/>
    </xf>
    <xf numFmtId="49" fontId="10" fillId="0" borderId="21" xfId="0" applyNumberFormat="1" applyFont="1" applyBorder="1" applyAlignment="1">
      <alignment horizontal="center"/>
    </xf>
    <xf numFmtId="0" fontId="11" fillId="0" borderId="21" xfId="0" applyNumberFormat="1" applyFont="1" applyBorder="1" applyAlignment="1">
      <alignment horizontal="center"/>
    </xf>
    <xf numFmtId="164" fontId="11" fillId="0" borderId="21" xfId="0" applyNumberFormat="1" applyFont="1" applyBorder="1" applyAlignment="1">
      <alignment horizontal="center"/>
    </xf>
    <xf numFmtId="1" fontId="11" fillId="0" borderId="21" xfId="0" applyNumberFormat="1" applyFont="1" applyBorder="1" applyAlignment="1">
      <alignment horizontal="center"/>
    </xf>
    <xf numFmtId="3" fontId="11" fillId="2" borderId="22" xfId="0" applyNumberFormat="1" applyFont="1" applyFill="1" applyBorder="1" applyAlignment="1">
      <alignment horizontal="center"/>
    </xf>
    <xf numFmtId="0" fontId="2" fillId="0" borderId="23" xfId="0" applyFont="1" applyBorder="1"/>
    <xf numFmtId="0" fontId="9" fillId="0" borderId="24" xfId="0" applyFont="1" applyBorder="1" applyAlignment="1"/>
    <xf numFmtId="0" fontId="9" fillId="0" borderId="25" xfId="0" applyFont="1" applyBorder="1" applyAlignment="1">
      <alignment horizontal="left"/>
    </xf>
    <xf numFmtId="49" fontId="10" fillId="0" borderId="12" xfId="0" applyNumberFormat="1" applyFont="1" applyBorder="1" applyAlignment="1">
      <alignment horizontal="center"/>
    </xf>
    <xf numFmtId="0" fontId="11" fillId="0" borderId="12" xfId="0" applyNumberFormat="1" applyFont="1" applyBorder="1" applyAlignment="1">
      <alignment horizontal="center"/>
    </xf>
    <xf numFmtId="164" fontId="11" fillId="0" borderId="12" xfId="0" applyNumberFormat="1" applyFont="1" applyBorder="1" applyAlignment="1">
      <alignment horizontal="center"/>
    </xf>
    <xf numFmtId="1" fontId="11" fillId="0" borderId="12" xfId="0" applyNumberFormat="1" applyFont="1" applyBorder="1" applyAlignment="1">
      <alignment horizontal="center"/>
    </xf>
    <xf numFmtId="3" fontId="11" fillId="2" borderId="26" xfId="0" applyNumberFormat="1" applyFont="1" applyFill="1" applyBorder="1" applyAlignment="1">
      <alignment horizontal="center"/>
    </xf>
    <xf numFmtId="0" fontId="0" fillId="0" borderId="23" xfId="0" applyBorder="1"/>
    <xf numFmtId="0" fontId="12" fillId="0" borderId="23" xfId="0" applyFont="1" applyBorder="1"/>
    <xf numFmtId="0" fontId="11" fillId="0" borderId="12" xfId="0" applyNumberFormat="1" applyFont="1" applyFill="1" applyBorder="1" applyAlignment="1">
      <alignment horizontal="center"/>
    </xf>
    <xf numFmtId="1" fontId="11" fillId="0" borderId="12" xfId="0" applyNumberFormat="1" applyFont="1" applyFill="1" applyBorder="1" applyAlignment="1">
      <alignment horizontal="center"/>
    </xf>
    <xf numFmtId="0" fontId="9" fillId="0" borderId="27" xfId="0" applyFont="1" applyBorder="1"/>
    <xf numFmtId="0" fontId="9" fillId="0" borderId="24" xfId="0" applyFont="1" applyFill="1" applyBorder="1" applyAlignment="1"/>
    <xf numFmtId="0" fontId="9" fillId="0" borderId="25" xfId="0" applyFont="1" applyFill="1" applyBorder="1" applyAlignment="1">
      <alignment horizontal="left"/>
    </xf>
    <xf numFmtId="49" fontId="10" fillId="0" borderId="12" xfId="0" applyNumberFormat="1" applyFont="1" applyFill="1" applyBorder="1" applyAlignment="1">
      <alignment horizontal="center"/>
    </xf>
    <xf numFmtId="0" fontId="13" fillId="0" borderId="27" xfId="0" applyFont="1" applyBorder="1"/>
    <xf numFmtId="0" fontId="13" fillId="0" borderId="25" xfId="0" applyFont="1" applyBorder="1" applyAlignment="1">
      <alignment horizontal="left"/>
    </xf>
    <xf numFmtId="0" fontId="0" fillId="0" borderId="28" xfId="0" applyBorder="1"/>
    <xf numFmtId="0" fontId="9" fillId="0" borderId="29" xfId="0" applyFont="1" applyBorder="1" applyAlignment="1"/>
    <xf numFmtId="0" fontId="9" fillId="0" borderId="30" xfId="0" applyFont="1" applyBorder="1" applyAlignment="1">
      <alignment horizontal="left"/>
    </xf>
    <xf numFmtId="49" fontId="10" fillId="0" borderId="31" xfId="0" applyNumberFormat="1" applyFont="1" applyBorder="1" applyAlignment="1">
      <alignment horizontal="center"/>
    </xf>
    <xf numFmtId="166" fontId="11" fillId="0" borderId="31" xfId="0" applyNumberFormat="1" applyFont="1" applyBorder="1" applyAlignment="1">
      <alignment horizontal="center"/>
    </xf>
    <xf numFmtId="164" fontId="11" fillId="0" borderId="31" xfId="0" applyNumberFormat="1" applyFont="1" applyBorder="1" applyAlignment="1">
      <alignment horizontal="center"/>
    </xf>
    <xf numFmtId="1" fontId="11" fillId="0" borderId="31" xfId="0" applyNumberFormat="1" applyFont="1" applyBorder="1" applyAlignment="1">
      <alignment horizontal="center"/>
    </xf>
    <xf numFmtId="3" fontId="11" fillId="2" borderId="32" xfId="0" applyNumberFormat="1" applyFont="1" applyFill="1" applyBorder="1" applyAlignment="1">
      <alignment horizontal="center"/>
    </xf>
    <xf numFmtId="166" fontId="11" fillId="0" borderId="21" xfId="0" applyNumberFormat="1" applyFont="1" applyBorder="1" applyAlignment="1">
      <alignment horizontal="center"/>
    </xf>
    <xf numFmtId="0" fontId="11" fillId="0" borderId="11" xfId="0" applyNumberFormat="1" applyFont="1" applyBorder="1" applyAlignment="1">
      <alignment horizontal="center"/>
    </xf>
    <xf numFmtId="164" fontId="11" fillId="0" borderId="11" xfId="0" applyNumberFormat="1" applyFont="1" applyBorder="1" applyAlignment="1">
      <alignment horizontal="center"/>
    </xf>
    <xf numFmtId="1" fontId="11" fillId="0" borderId="11" xfId="0" applyNumberFormat="1" applyFont="1" applyBorder="1" applyAlignment="1">
      <alignment horizontal="center"/>
    </xf>
    <xf numFmtId="0" fontId="11" fillId="0" borderId="33" xfId="0" applyNumberFormat="1" applyFont="1" applyBorder="1" applyAlignment="1">
      <alignment horizontal="center"/>
    </xf>
    <xf numFmtId="164" fontId="11" fillId="0" borderId="33" xfId="0" applyNumberFormat="1" applyFont="1" applyBorder="1" applyAlignment="1">
      <alignment horizontal="center"/>
    </xf>
    <xf numFmtId="1" fontId="11" fillId="0" borderId="33" xfId="0" applyNumberFormat="1" applyFont="1" applyBorder="1" applyAlignment="1">
      <alignment horizontal="center"/>
    </xf>
    <xf numFmtId="49" fontId="14" fillId="0" borderId="12" xfId="0" applyNumberFormat="1" applyFont="1" applyBorder="1" applyAlignment="1">
      <alignment horizontal="center"/>
    </xf>
    <xf numFmtId="0" fontId="15" fillId="0" borderId="12" xfId="0" applyNumberFormat="1" applyFont="1" applyBorder="1" applyAlignment="1">
      <alignment horizontal="center"/>
    </xf>
    <xf numFmtId="1" fontId="15" fillId="0" borderId="12" xfId="0" applyNumberFormat="1" applyFont="1" applyBorder="1" applyAlignment="1">
      <alignment horizontal="center"/>
    </xf>
    <xf numFmtId="0" fontId="16" fillId="0" borderId="23" xfId="0" applyFont="1" applyBorder="1"/>
    <xf numFmtId="0" fontId="12" fillId="0" borderId="28" xfId="0" applyFont="1" applyBorder="1"/>
    <xf numFmtId="49" fontId="14" fillId="0" borderId="31" xfId="0" applyNumberFormat="1" applyFont="1" applyBorder="1" applyAlignment="1">
      <alignment horizontal="center"/>
    </xf>
    <xf numFmtId="0" fontId="15" fillId="0" borderId="31" xfId="0" applyNumberFormat="1" applyFont="1" applyBorder="1" applyAlignment="1">
      <alignment horizontal="center"/>
    </xf>
    <xf numFmtId="1" fontId="15" fillId="0" borderId="31" xfId="0" applyNumberFormat="1" applyFont="1" applyBorder="1" applyAlignment="1">
      <alignment horizontal="center"/>
    </xf>
    <xf numFmtId="0" fontId="17" fillId="0" borderId="21" xfId="0" applyFont="1" applyBorder="1"/>
    <xf numFmtId="49" fontId="10" fillId="0" borderId="33" xfId="0" applyNumberFormat="1" applyFont="1" applyBorder="1" applyAlignment="1">
      <alignment horizontal="center"/>
    </xf>
    <xf numFmtId="166" fontId="11" fillId="0" borderId="12" xfId="0" applyNumberFormat="1" applyFont="1" applyBorder="1" applyAlignment="1">
      <alignment horizontal="center"/>
    </xf>
    <xf numFmtId="3" fontId="11" fillId="2" borderId="33" xfId="0" applyNumberFormat="1" applyFont="1" applyFill="1" applyBorder="1" applyAlignment="1">
      <alignment horizontal="center"/>
    </xf>
    <xf numFmtId="3" fontId="11" fillId="2" borderId="12" xfId="0" applyNumberFormat="1" applyFont="1" applyFill="1" applyBorder="1" applyAlignment="1">
      <alignment horizontal="center"/>
    </xf>
    <xf numFmtId="0" fontId="0" fillId="0" borderId="12" xfId="0" applyBorder="1"/>
    <xf numFmtId="0" fontId="12" fillId="0" borderId="12" xfId="0" applyFont="1" applyBorder="1"/>
    <xf numFmtId="0" fontId="12" fillId="0" borderId="33" xfId="0" applyFont="1" applyBorder="1"/>
    <xf numFmtId="0" fontId="12" fillId="0" borderId="34" xfId="0" applyFont="1" applyBorder="1"/>
    <xf numFmtId="0" fontId="2" fillId="0" borderId="35" xfId="0" applyFont="1" applyBorder="1"/>
    <xf numFmtId="49" fontId="20" fillId="0" borderId="21" xfId="0" applyNumberFormat="1" applyFont="1" applyBorder="1" applyAlignment="1">
      <alignment horizontal="center" vertical="center" wrapText="1"/>
    </xf>
    <xf numFmtId="0" fontId="21" fillId="0" borderId="21" xfId="0" applyNumberFormat="1" applyFont="1" applyBorder="1" applyAlignment="1">
      <alignment horizontal="center"/>
    </xf>
    <xf numFmtId="164" fontId="21" fillId="0" borderId="21" xfId="0" applyNumberFormat="1" applyFont="1" applyBorder="1" applyAlignment="1">
      <alignment horizontal="center"/>
    </xf>
    <xf numFmtId="1" fontId="21" fillId="0" borderId="21" xfId="0" applyNumberFormat="1" applyFont="1" applyBorder="1" applyAlignment="1">
      <alignment horizontal="center"/>
    </xf>
    <xf numFmtId="167" fontId="11" fillId="2" borderId="22" xfId="0" applyNumberFormat="1" applyFont="1" applyFill="1" applyBorder="1" applyAlignment="1">
      <alignment horizontal="center"/>
    </xf>
    <xf numFmtId="0" fontId="2" fillId="0" borderId="36" xfId="0" applyFont="1" applyBorder="1"/>
    <xf numFmtId="49" fontId="3" fillId="0" borderId="12" xfId="0" applyNumberFormat="1" applyFont="1" applyBorder="1" applyAlignment="1">
      <alignment horizontal="center"/>
    </xf>
    <xf numFmtId="0" fontId="21" fillId="0" borderId="12" xfId="0" applyNumberFormat="1" applyFont="1" applyBorder="1" applyAlignment="1">
      <alignment horizontal="center"/>
    </xf>
    <xf numFmtId="164" fontId="21" fillId="0" borderId="12" xfId="0" applyNumberFormat="1" applyFont="1" applyBorder="1" applyAlignment="1">
      <alignment horizontal="center"/>
    </xf>
    <xf numFmtId="1" fontId="21" fillId="0" borderId="12" xfId="0" applyNumberFormat="1" applyFont="1" applyBorder="1" applyAlignment="1">
      <alignment horizontal="center"/>
    </xf>
    <xf numFmtId="167" fontId="11" fillId="2" borderId="26" xfId="0" applyNumberFormat="1" applyFont="1" applyFill="1" applyBorder="1" applyAlignment="1">
      <alignment horizontal="center"/>
    </xf>
    <xf numFmtId="0" fontId="22" fillId="0" borderId="36" xfId="0" applyFont="1" applyBorder="1"/>
    <xf numFmtId="0" fontId="17" fillId="0" borderId="37" xfId="0" applyFont="1" applyBorder="1"/>
    <xf numFmtId="49" fontId="3" fillId="0" borderId="12" xfId="0" applyNumberFormat="1" applyFont="1" applyFill="1" applyBorder="1" applyAlignment="1">
      <alignment horizontal="center"/>
    </xf>
    <xf numFmtId="0" fontId="9" fillId="0" borderId="33" xfId="0" applyFont="1" applyBorder="1"/>
    <xf numFmtId="0" fontId="18" fillId="0" borderId="33" xfId="0" applyFont="1" applyBorder="1"/>
    <xf numFmtId="0" fontId="3" fillId="0" borderId="12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2" fontId="21" fillId="0" borderId="11" xfId="0" applyNumberFormat="1" applyFont="1" applyBorder="1" applyAlignment="1">
      <alignment horizontal="center"/>
    </xf>
    <xf numFmtId="164" fontId="21" fillId="0" borderId="11" xfId="0" applyNumberFormat="1" applyFont="1" applyBorder="1" applyAlignment="1">
      <alignment horizontal="center"/>
    </xf>
    <xf numFmtId="1" fontId="21" fillId="0" borderId="11" xfId="0" applyNumberFormat="1" applyFont="1" applyBorder="1" applyAlignment="1">
      <alignment horizontal="center"/>
    </xf>
    <xf numFmtId="167" fontId="11" fillId="2" borderId="38" xfId="0" applyNumberFormat="1" applyFont="1" applyFill="1" applyBorder="1" applyAlignment="1">
      <alignment horizontal="center"/>
    </xf>
    <xf numFmtId="0" fontId="2" fillId="0" borderId="39" xfId="0" applyFont="1" applyBorder="1"/>
    <xf numFmtId="0" fontId="14" fillId="0" borderId="31" xfId="0" applyFont="1" applyBorder="1" applyAlignment="1">
      <alignment horizontal="center"/>
    </xf>
    <xf numFmtId="0" fontId="21" fillId="0" borderId="31" xfId="0" applyNumberFormat="1" applyFont="1" applyBorder="1" applyAlignment="1">
      <alignment horizontal="center"/>
    </xf>
    <xf numFmtId="164" fontId="21" fillId="0" borderId="31" xfId="0" applyNumberFormat="1" applyFont="1" applyBorder="1" applyAlignment="1">
      <alignment horizontal="center"/>
    </xf>
    <xf numFmtId="1" fontId="21" fillId="0" borderId="31" xfId="0" applyNumberFormat="1" applyFont="1" applyBorder="1" applyAlignment="1">
      <alignment horizontal="center"/>
    </xf>
    <xf numFmtId="167" fontId="11" fillId="2" borderId="32" xfId="0" applyNumberFormat="1" applyFont="1" applyFill="1" applyBorder="1" applyAlignment="1">
      <alignment horizontal="center"/>
    </xf>
    <xf numFmtId="0" fontId="27" fillId="0" borderId="0" xfId="0" applyFont="1" applyBorder="1"/>
    <xf numFmtId="4" fontId="28" fillId="0" borderId="0" xfId="0" applyNumberFormat="1" applyFont="1" applyBorder="1"/>
    <xf numFmtId="0" fontId="29" fillId="0" borderId="0" xfId="0" applyFont="1" applyBorder="1" applyAlignment="1">
      <alignment horizontal="left"/>
    </xf>
    <xf numFmtId="0" fontId="30" fillId="0" borderId="0" xfId="0" applyFont="1" applyBorder="1"/>
    <xf numFmtId="0" fontId="5" fillId="0" borderId="0" xfId="0" applyFont="1"/>
    <xf numFmtId="4" fontId="31" fillId="0" borderId="0" xfId="0" applyNumberFormat="1" applyFont="1"/>
    <xf numFmtId="3" fontId="30" fillId="0" borderId="0" xfId="0" applyNumberFormat="1" applyFont="1" applyBorder="1"/>
    <xf numFmtId="4" fontId="20" fillId="0" borderId="0" xfId="0" applyNumberFormat="1" applyFont="1" applyBorder="1"/>
    <xf numFmtId="3" fontId="2" fillId="0" borderId="0" xfId="0" applyNumberFormat="1" applyFont="1" applyBorder="1"/>
    <xf numFmtId="1" fontId="0" fillId="0" borderId="0" xfId="0" applyNumberFormat="1"/>
    <xf numFmtId="0" fontId="32" fillId="0" borderId="0" xfId="0" applyFont="1" applyBorder="1"/>
    <xf numFmtId="0" fontId="33" fillId="0" borderId="0" xfId="0" applyFont="1" applyBorder="1"/>
    <xf numFmtId="0" fontId="29" fillId="0" borderId="0" xfId="0" applyFont="1" applyBorder="1"/>
    <xf numFmtId="0" fontId="0" fillId="3" borderId="0" xfId="0" applyFill="1" applyBorder="1"/>
    <xf numFmtId="0" fontId="0" fillId="3" borderId="0" xfId="0" applyFill="1"/>
    <xf numFmtId="164" fontId="1" fillId="3" borderId="0" xfId="0" applyNumberFormat="1" applyFont="1" applyFill="1" applyBorder="1" applyAlignment="1">
      <alignment horizontal="center"/>
    </xf>
    <xf numFmtId="165" fontId="0" fillId="3" borderId="0" xfId="0" applyNumberFormat="1" applyFill="1"/>
    <xf numFmtId="3" fontId="1" fillId="3" borderId="0" xfId="0" applyNumberFormat="1" applyFont="1" applyFill="1" applyBorder="1" applyAlignment="1">
      <alignment horizontal="right"/>
    </xf>
    <xf numFmtId="167" fontId="0" fillId="3" borderId="0" xfId="0" applyNumberFormat="1" applyFill="1" applyAlignment="1">
      <alignment horizontal="left"/>
    </xf>
    <xf numFmtId="165" fontId="1" fillId="3" borderId="0" xfId="0" applyNumberFormat="1" applyFont="1" applyFill="1" applyBorder="1" applyAlignment="1">
      <alignment horizontal="right"/>
    </xf>
    <xf numFmtId="164" fontId="0" fillId="3" borderId="0" xfId="0" applyNumberFormat="1" applyFill="1" applyAlignment="1">
      <alignment horizontal="right"/>
    </xf>
    <xf numFmtId="4" fontId="0" fillId="3" borderId="0" xfId="0" applyNumberFormat="1" applyFill="1" applyAlignment="1">
      <alignment horizontal="left"/>
    </xf>
    <xf numFmtId="165" fontId="0" fillId="3" borderId="0" xfId="0" applyNumberFormat="1" applyFill="1" applyBorder="1"/>
    <xf numFmtId="164" fontId="0" fillId="3" borderId="0" xfId="0" applyNumberFormat="1" applyFill="1" applyBorder="1" applyAlignment="1">
      <alignment horizontal="right"/>
    </xf>
    <xf numFmtId="164" fontId="0" fillId="3" borderId="0" xfId="0" applyNumberFormat="1" applyFill="1"/>
    <xf numFmtId="1" fontId="1" fillId="3" borderId="0" xfId="0" applyNumberFormat="1" applyFont="1" applyFill="1" applyAlignment="1">
      <alignment horizontal="right"/>
    </xf>
    <xf numFmtId="1" fontId="1" fillId="3" borderId="0" xfId="0" applyNumberFormat="1" applyFont="1" applyFill="1" applyAlignment="1">
      <alignment horizontal="center"/>
    </xf>
    <xf numFmtId="0" fontId="0" fillId="3" borderId="0" xfId="0" applyFill="1" applyAlignment="1">
      <alignment horizontal="left"/>
    </xf>
    <xf numFmtId="0" fontId="1" fillId="3" borderId="0" xfId="0" applyFont="1" applyFill="1" applyAlignment="1">
      <alignment horizontal="right"/>
    </xf>
    <xf numFmtId="3" fontId="0" fillId="3" borderId="0" xfId="0" applyNumberFormat="1" applyFill="1" applyAlignment="1">
      <alignment horizontal="left"/>
    </xf>
    <xf numFmtId="0" fontId="1" fillId="3" borderId="0" xfId="0" applyFont="1" applyFill="1" applyAlignment="1">
      <alignment horizontal="center"/>
    </xf>
    <xf numFmtId="1" fontId="0" fillId="3" borderId="0" xfId="0" applyNumberFormat="1" applyFill="1" applyAlignment="1">
      <alignment horizontal="right"/>
    </xf>
    <xf numFmtId="2" fontId="0" fillId="3" borderId="0" xfId="0" applyNumberFormat="1" applyFill="1" applyAlignment="1">
      <alignment horizontal="center"/>
    </xf>
    <xf numFmtId="168" fontId="10" fillId="3" borderId="0" xfId="1" applyNumberFormat="1" applyFont="1" applyFill="1"/>
    <xf numFmtId="0" fontId="9" fillId="0" borderId="12" xfId="0" applyFont="1" applyBorder="1"/>
    <xf numFmtId="0" fontId="18" fillId="0" borderId="12" xfId="0" applyFont="1" applyBorder="1"/>
    <xf numFmtId="0" fontId="9" fillId="0" borderId="34" xfId="0" applyFont="1" applyBorder="1"/>
    <xf numFmtId="0" fontId="27" fillId="0" borderId="0" xfId="0" applyFont="1" applyBorder="1"/>
    <xf numFmtId="0" fontId="9" fillId="0" borderId="29" xfId="0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0" fontId="9" fillId="0" borderId="21" xfId="0" applyFont="1" applyBorder="1"/>
    <xf numFmtId="0" fontId="13" fillId="0" borderId="12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9" fillId="0" borderId="33" xfId="0" applyFont="1" applyBorder="1"/>
    <xf numFmtId="0" fontId="9" fillId="0" borderId="24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tabSelected="1" zoomScaleNormal="100" zoomScaleSheetLayoutView="75" workbookViewId="0">
      <selection activeCell="A9" sqref="A9"/>
    </sheetView>
  </sheetViews>
  <sheetFormatPr defaultRowHeight="12.75" x14ac:dyDescent="0.2"/>
  <cols>
    <col min="1" max="1" width="13.140625" customWidth="1"/>
    <col min="2" max="2" width="13.5703125" customWidth="1"/>
    <col min="3" max="3" width="14" customWidth="1"/>
    <col min="4" max="4" width="11.7109375" customWidth="1"/>
    <col min="5" max="5" width="10.42578125" customWidth="1"/>
    <col min="6" max="6" width="13.85546875" bestFit="1" customWidth="1"/>
    <col min="7" max="7" width="11.140625" customWidth="1"/>
    <col min="8" max="8" width="9.5703125" customWidth="1"/>
    <col min="9" max="9" width="12.5703125" customWidth="1"/>
    <col min="10" max="10" width="14.85546875" customWidth="1"/>
    <col min="11" max="11" width="14.28515625" customWidth="1"/>
    <col min="14" max="14" width="14.5703125" customWidth="1"/>
  </cols>
  <sheetData>
    <row r="1" spans="1:15" ht="15" x14ac:dyDescent="0.25">
      <c r="A1" s="1"/>
      <c r="B1" s="1"/>
      <c r="C1" s="1" t="s">
        <v>0</v>
      </c>
      <c r="D1" s="1"/>
      <c r="E1" s="1"/>
      <c r="F1" s="2" t="s">
        <v>1</v>
      </c>
      <c r="G1" s="2"/>
      <c r="H1" s="2"/>
      <c r="I1" s="3"/>
      <c r="J1" s="115"/>
      <c r="K1" s="116"/>
      <c r="L1" s="116"/>
      <c r="M1" s="116"/>
      <c r="N1" s="116"/>
      <c r="O1" s="116"/>
    </row>
    <row r="2" spans="1:15" ht="15" x14ac:dyDescent="0.25">
      <c r="A2" s="1"/>
      <c r="B2" s="1"/>
      <c r="C2" s="1"/>
      <c r="D2" s="1"/>
      <c r="E2" s="1"/>
      <c r="F2" s="150" t="s">
        <v>2</v>
      </c>
      <c r="G2" s="150"/>
      <c r="H2" s="150"/>
      <c r="I2" s="3"/>
      <c r="J2" s="115"/>
      <c r="K2" s="116"/>
      <c r="L2" s="116"/>
      <c r="M2" s="116"/>
      <c r="N2" s="116"/>
      <c r="O2" s="116"/>
    </row>
    <row r="3" spans="1:15" ht="15" x14ac:dyDescent="0.25">
      <c r="A3" s="1"/>
      <c r="B3" s="1"/>
      <c r="C3" s="1"/>
      <c r="D3" s="1"/>
      <c r="E3" s="1"/>
      <c r="F3" s="5" t="s">
        <v>3</v>
      </c>
      <c r="G3" s="2"/>
      <c r="H3" s="2"/>
      <c r="I3" s="3"/>
      <c r="J3" s="115"/>
      <c r="K3" s="116"/>
      <c r="L3" s="116"/>
      <c r="M3" s="116"/>
      <c r="N3" s="116"/>
      <c r="O3" s="116"/>
    </row>
    <row r="4" spans="1:15" x14ac:dyDescent="0.2">
      <c r="A4" s="4"/>
      <c r="B4" s="4"/>
      <c r="C4" s="4"/>
      <c r="D4" s="4"/>
      <c r="E4" s="4"/>
      <c r="F4" s="6"/>
      <c r="G4" s="6"/>
      <c r="H4" s="6"/>
      <c r="I4" s="6"/>
      <c r="J4" s="115"/>
      <c r="K4" s="116"/>
      <c r="L4" s="116"/>
      <c r="M4" s="116"/>
      <c r="N4" s="116"/>
      <c r="O4" s="116"/>
    </row>
    <row r="5" spans="1:15" ht="15" x14ac:dyDescent="0.25">
      <c r="A5" s="1"/>
      <c r="B5" s="1"/>
      <c r="C5" s="1"/>
      <c r="D5" s="7" t="s">
        <v>4</v>
      </c>
      <c r="E5" s="1"/>
      <c r="F5" s="1"/>
      <c r="G5" s="1"/>
      <c r="H5" s="1"/>
      <c r="I5" s="1"/>
      <c r="J5" s="115"/>
      <c r="K5" s="116"/>
      <c r="L5" s="116"/>
      <c r="M5" s="116"/>
      <c r="N5" s="116"/>
      <c r="O5" s="116"/>
    </row>
    <row r="6" spans="1:15" ht="15" x14ac:dyDescent="0.25">
      <c r="A6" s="1"/>
      <c r="B6" s="1"/>
      <c r="C6" s="1"/>
      <c r="D6" s="1"/>
      <c r="E6" s="1"/>
      <c r="F6" s="1"/>
      <c r="G6" s="1"/>
      <c r="H6" s="1"/>
      <c r="I6" s="1"/>
      <c r="J6" s="115"/>
      <c r="K6" s="116"/>
      <c r="L6" s="116"/>
      <c r="M6" s="116"/>
      <c r="N6" s="116"/>
      <c r="O6" s="116"/>
    </row>
    <row r="7" spans="1:15" ht="15" x14ac:dyDescent="0.25">
      <c r="A7" s="1" t="s">
        <v>5</v>
      </c>
      <c r="B7" s="1"/>
      <c r="C7" s="1"/>
      <c r="D7" s="8"/>
      <c r="E7" s="9" t="s">
        <v>6</v>
      </c>
      <c r="F7" s="9"/>
      <c r="G7" s="1" t="s">
        <v>7</v>
      </c>
      <c r="I7" s="1"/>
      <c r="J7" s="115"/>
      <c r="K7" s="116"/>
      <c r="L7" s="116"/>
      <c r="M7" s="116"/>
      <c r="N7" s="116"/>
      <c r="O7" s="116"/>
    </row>
    <row r="8" spans="1:15" ht="15" x14ac:dyDescent="0.25">
      <c r="A8" s="1" t="s">
        <v>8</v>
      </c>
      <c r="B8" s="1"/>
      <c r="C8" s="1"/>
      <c r="D8" s="1"/>
      <c r="E8" s="1"/>
      <c r="F8" s="1"/>
      <c r="G8" s="1"/>
      <c r="H8" s="1"/>
      <c r="I8" s="1"/>
      <c r="J8" s="115"/>
      <c r="K8" s="116"/>
      <c r="L8" s="116"/>
      <c r="M8" s="116"/>
      <c r="N8" s="116"/>
      <c r="O8" s="116"/>
    </row>
    <row r="9" spans="1:15" ht="15.75" thickBot="1" x14ac:dyDescent="0.3">
      <c r="A9" s="1" t="s">
        <v>9</v>
      </c>
      <c r="B9" s="1"/>
      <c r="C9" s="1"/>
      <c r="D9" s="1" t="s">
        <v>10</v>
      </c>
      <c r="E9" s="1"/>
      <c r="F9" s="1"/>
      <c r="G9" s="1"/>
      <c r="H9" s="1"/>
      <c r="I9" s="1"/>
      <c r="J9" s="115"/>
      <c r="K9" s="116"/>
      <c r="L9" s="116"/>
      <c r="M9" s="116"/>
      <c r="N9" s="116"/>
      <c r="O9" s="116"/>
    </row>
    <row r="10" spans="1:15" ht="15" x14ac:dyDescent="0.25">
      <c r="A10" s="151" t="s">
        <v>11</v>
      </c>
      <c r="B10" s="152"/>
      <c r="C10" s="153"/>
      <c r="D10" s="157" t="s">
        <v>12</v>
      </c>
      <c r="E10" s="158"/>
      <c r="F10" s="159"/>
      <c r="G10" s="160" t="s">
        <v>13</v>
      </c>
      <c r="H10" s="160" t="s">
        <v>14</v>
      </c>
      <c r="I10" s="162" t="s">
        <v>15</v>
      </c>
      <c r="J10" s="115"/>
      <c r="K10" s="116"/>
      <c r="L10" s="116"/>
      <c r="M10" s="116"/>
      <c r="N10" s="116"/>
      <c r="O10" s="116"/>
    </row>
    <row r="11" spans="1:15" ht="15" x14ac:dyDescent="0.25">
      <c r="A11" s="154"/>
      <c r="B11" s="155"/>
      <c r="C11" s="156"/>
      <c r="D11" s="164" t="s">
        <v>16</v>
      </c>
      <c r="E11" s="10" t="s">
        <v>17</v>
      </c>
      <c r="F11" s="11"/>
      <c r="G11" s="161"/>
      <c r="H11" s="161"/>
      <c r="I11" s="163"/>
      <c r="J11" s="115"/>
      <c r="K11" s="115"/>
      <c r="L11" s="116"/>
      <c r="M11" s="116"/>
      <c r="N11" s="116"/>
      <c r="O11" s="116"/>
    </row>
    <row r="12" spans="1:15" ht="15.75" thickBot="1" x14ac:dyDescent="0.3">
      <c r="A12" s="154"/>
      <c r="B12" s="155"/>
      <c r="C12" s="156"/>
      <c r="D12" s="165"/>
      <c r="E12" s="12" t="s">
        <v>18</v>
      </c>
      <c r="F12" s="12" t="s">
        <v>19</v>
      </c>
      <c r="G12" s="161"/>
      <c r="H12" s="161"/>
      <c r="I12" s="163"/>
      <c r="J12" s="115"/>
      <c r="K12" s="115"/>
      <c r="L12" s="116"/>
      <c r="M12" s="116"/>
      <c r="N12" s="116"/>
      <c r="O12" s="116"/>
    </row>
    <row r="13" spans="1:15" ht="15.75" thickBot="1" x14ac:dyDescent="0.3">
      <c r="A13" s="144">
        <v>1</v>
      </c>
      <c r="B13" s="145"/>
      <c r="C13" s="146"/>
      <c r="D13" s="13">
        <v>2</v>
      </c>
      <c r="E13" s="13">
        <v>3</v>
      </c>
      <c r="F13" s="13">
        <v>4</v>
      </c>
      <c r="G13" s="13">
        <v>5</v>
      </c>
      <c r="H13" s="13">
        <v>6</v>
      </c>
      <c r="I13" s="14">
        <v>7</v>
      </c>
      <c r="J13" s="115"/>
      <c r="K13" s="116"/>
      <c r="L13" s="116"/>
      <c r="M13" s="116"/>
      <c r="N13" s="116"/>
      <c r="O13" s="116"/>
    </row>
    <row r="14" spans="1:15" ht="14.25" customHeight="1" x14ac:dyDescent="0.25">
      <c r="A14" s="15" t="s">
        <v>20</v>
      </c>
      <c r="B14" s="16" t="s">
        <v>21</v>
      </c>
      <c r="C14" s="17" t="s">
        <v>22</v>
      </c>
      <c r="D14" s="18" t="s">
        <v>23</v>
      </c>
      <c r="E14" s="19">
        <v>10006.9241</v>
      </c>
      <c r="F14" s="19">
        <v>10164.822200000001</v>
      </c>
      <c r="G14" s="20">
        <f>F14-E14</f>
        <v>157.89810000000034</v>
      </c>
      <c r="H14" s="21">
        <v>12000</v>
      </c>
      <c r="I14" s="22">
        <f>G14*H14</f>
        <v>1894777.2000000041</v>
      </c>
      <c r="J14" s="117"/>
      <c r="K14" s="118"/>
      <c r="L14" s="116"/>
      <c r="M14" s="116"/>
      <c r="N14" s="116"/>
      <c r="O14" s="116"/>
    </row>
    <row r="15" spans="1:15" ht="14.25" customHeight="1" x14ac:dyDescent="0.25">
      <c r="A15" s="23"/>
      <c r="B15" s="24" t="s">
        <v>24</v>
      </c>
      <c r="C15" s="25" t="s">
        <v>25</v>
      </c>
      <c r="D15" s="26" t="s">
        <v>26</v>
      </c>
      <c r="E15" s="27">
        <v>7930.6769999999997</v>
      </c>
      <c r="F15" s="27">
        <v>8045.0591999999997</v>
      </c>
      <c r="G15" s="28">
        <f t="shared" ref="G15:G35" si="0">F15-E15</f>
        <v>114.38220000000001</v>
      </c>
      <c r="H15" s="29">
        <v>12000</v>
      </c>
      <c r="I15" s="30">
        <f t="shared" ref="I15:I35" si="1">G15*H15</f>
        <v>1372586.4000000001</v>
      </c>
      <c r="J15" s="117"/>
      <c r="K15" s="118"/>
      <c r="L15" s="116"/>
      <c r="M15" s="116"/>
      <c r="N15" s="116"/>
      <c r="O15" s="116"/>
    </row>
    <row r="16" spans="1:15" x14ac:dyDescent="0.2">
      <c r="A16" s="31"/>
      <c r="B16" s="24" t="s">
        <v>27</v>
      </c>
      <c r="C16" s="25" t="s">
        <v>28</v>
      </c>
      <c r="D16" s="26" t="s">
        <v>29</v>
      </c>
      <c r="E16" s="27">
        <v>664.39610000000005</v>
      </c>
      <c r="F16" s="27">
        <v>670.3827</v>
      </c>
      <c r="G16" s="28">
        <f t="shared" si="0"/>
        <v>5.9865999999999531</v>
      </c>
      <c r="H16" s="29">
        <v>3600</v>
      </c>
      <c r="I16" s="30">
        <f t="shared" si="1"/>
        <v>21551.759999999831</v>
      </c>
      <c r="J16" s="117"/>
      <c r="K16" s="118"/>
      <c r="L16" s="116"/>
      <c r="M16" s="116"/>
      <c r="N16" s="116"/>
      <c r="O16" s="116"/>
    </row>
    <row r="17" spans="1:15" x14ac:dyDescent="0.2">
      <c r="A17" s="32"/>
      <c r="B17" s="24" t="s">
        <v>30</v>
      </c>
      <c r="C17" s="25" t="s">
        <v>31</v>
      </c>
      <c r="D17" s="26" t="s">
        <v>32</v>
      </c>
      <c r="E17" s="27">
        <v>1023.5361</v>
      </c>
      <c r="F17" s="27">
        <v>1033.2338999999999</v>
      </c>
      <c r="G17" s="28">
        <f t="shared" si="0"/>
        <v>9.6977999999999156</v>
      </c>
      <c r="H17" s="29">
        <v>3600</v>
      </c>
      <c r="I17" s="30">
        <f t="shared" si="1"/>
        <v>34912.079999999696</v>
      </c>
      <c r="J17" s="117"/>
      <c r="K17" s="118"/>
      <c r="L17" s="116"/>
      <c r="M17" s="116"/>
      <c r="N17" s="116"/>
      <c r="O17" s="116"/>
    </row>
    <row r="18" spans="1:15" x14ac:dyDescent="0.2">
      <c r="A18" s="31"/>
      <c r="B18" s="24" t="s">
        <v>33</v>
      </c>
      <c r="C18" s="25" t="s">
        <v>34</v>
      </c>
      <c r="D18" s="26" t="s">
        <v>35</v>
      </c>
      <c r="E18" s="33">
        <v>16176.603499999999</v>
      </c>
      <c r="F18" s="33">
        <v>16502.3236</v>
      </c>
      <c r="G18" s="28">
        <f t="shared" si="0"/>
        <v>325.72010000000046</v>
      </c>
      <c r="H18" s="34">
        <v>2400</v>
      </c>
      <c r="I18" s="30">
        <f t="shared" si="1"/>
        <v>781728.24000000115</v>
      </c>
      <c r="J18" s="117"/>
      <c r="K18" s="118"/>
      <c r="L18" s="116"/>
      <c r="M18" s="116"/>
      <c r="N18" s="116"/>
      <c r="O18" s="116"/>
    </row>
    <row r="19" spans="1:15" x14ac:dyDescent="0.2">
      <c r="A19" s="31"/>
      <c r="B19" s="35" t="s">
        <v>36</v>
      </c>
      <c r="C19" s="25" t="s">
        <v>37</v>
      </c>
      <c r="D19" s="26" t="s">
        <v>38</v>
      </c>
      <c r="E19" s="33">
        <v>9564.2351999999992</v>
      </c>
      <c r="F19" s="33">
        <v>9684.0838000000003</v>
      </c>
      <c r="G19" s="28">
        <f t="shared" si="0"/>
        <v>119.84860000000117</v>
      </c>
      <c r="H19" s="34">
        <v>3600</v>
      </c>
      <c r="I19" s="30">
        <f t="shared" si="1"/>
        <v>431454.96000000421</v>
      </c>
      <c r="J19" s="117"/>
      <c r="K19" s="118"/>
      <c r="L19" s="116"/>
      <c r="M19" s="116"/>
      <c r="N19" s="116"/>
      <c r="O19" s="116"/>
    </row>
    <row r="20" spans="1:15" x14ac:dyDescent="0.2">
      <c r="A20" s="31"/>
      <c r="B20" s="36" t="s">
        <v>39</v>
      </c>
      <c r="C20" s="37" t="s">
        <v>40</v>
      </c>
      <c r="D20" s="38" t="s">
        <v>41</v>
      </c>
      <c r="E20" s="33">
        <v>3105.7296999999999</v>
      </c>
      <c r="F20" s="33">
        <v>3110.0934000000002</v>
      </c>
      <c r="G20" s="28">
        <f t="shared" si="0"/>
        <v>4.3637000000003354</v>
      </c>
      <c r="H20" s="34">
        <v>2400</v>
      </c>
      <c r="I20" s="30">
        <f t="shared" si="1"/>
        <v>10472.880000000805</v>
      </c>
      <c r="J20" s="117"/>
      <c r="K20" s="118"/>
      <c r="L20" s="116"/>
      <c r="M20" s="116"/>
      <c r="N20" s="116"/>
      <c r="O20" s="116"/>
    </row>
    <row r="21" spans="1:15" x14ac:dyDescent="0.2">
      <c r="A21" s="32"/>
      <c r="B21" s="24" t="s">
        <v>42</v>
      </c>
      <c r="C21" s="25" t="s">
        <v>43</v>
      </c>
      <c r="D21" s="26" t="s">
        <v>44</v>
      </c>
      <c r="E21" s="27">
        <v>2183.9675999999999</v>
      </c>
      <c r="F21" s="27">
        <v>2239.7476999999999</v>
      </c>
      <c r="G21" s="28">
        <f t="shared" si="0"/>
        <v>55.780099999999948</v>
      </c>
      <c r="H21" s="29">
        <v>2400</v>
      </c>
      <c r="I21" s="30">
        <f t="shared" si="1"/>
        <v>133872.23999999987</v>
      </c>
      <c r="J21" s="117"/>
      <c r="K21" s="118"/>
      <c r="L21" s="116"/>
      <c r="M21" s="116"/>
      <c r="N21" s="116"/>
      <c r="O21" s="116"/>
    </row>
    <row r="22" spans="1:15" ht="14.25" customHeight="1" x14ac:dyDescent="0.2">
      <c r="A22" s="31"/>
      <c r="B22" s="39" t="s">
        <v>45</v>
      </c>
      <c r="C22" s="40" t="s">
        <v>46</v>
      </c>
      <c r="D22" s="26" t="s">
        <v>47</v>
      </c>
      <c r="E22" s="27">
        <v>1237.7950000000001</v>
      </c>
      <c r="F22" s="27">
        <v>1256.6378</v>
      </c>
      <c r="G22" s="28">
        <f t="shared" si="0"/>
        <v>18.842799999999897</v>
      </c>
      <c r="H22" s="34">
        <v>3600</v>
      </c>
      <c r="I22" s="30">
        <f t="shared" si="1"/>
        <v>67834.079999999638</v>
      </c>
      <c r="J22" s="117"/>
      <c r="K22" s="118"/>
      <c r="L22" s="116"/>
      <c r="M22" s="116"/>
      <c r="N22" s="116"/>
      <c r="O22" s="116"/>
    </row>
    <row r="23" spans="1:15" ht="14.25" customHeight="1" x14ac:dyDescent="0.2">
      <c r="A23" s="32"/>
      <c r="B23" s="24" t="s">
        <v>48</v>
      </c>
      <c r="C23" s="25" t="s">
        <v>49</v>
      </c>
      <c r="D23" s="26" t="s">
        <v>50</v>
      </c>
      <c r="E23" s="27">
        <v>63.478900000000003</v>
      </c>
      <c r="F23" s="27">
        <v>63.958300000000001</v>
      </c>
      <c r="G23" s="28">
        <f t="shared" si="0"/>
        <v>0.47939999999999827</v>
      </c>
      <c r="H23" s="29">
        <v>9600</v>
      </c>
      <c r="I23" s="30">
        <f t="shared" si="1"/>
        <v>4602.2399999999834</v>
      </c>
      <c r="J23" s="117"/>
      <c r="K23" s="118"/>
      <c r="L23" s="116"/>
      <c r="M23" s="116"/>
      <c r="N23" s="116"/>
      <c r="O23" s="116"/>
    </row>
    <row r="24" spans="1:15" ht="14.25" customHeight="1" thickBot="1" x14ac:dyDescent="0.25">
      <c r="A24" s="41"/>
      <c r="B24" s="42" t="s">
        <v>51</v>
      </c>
      <c r="C24" s="43" t="s">
        <v>52</v>
      </c>
      <c r="D24" s="44" t="s">
        <v>53</v>
      </c>
      <c r="E24" s="45">
        <v>14.471399999999999</v>
      </c>
      <c r="F24" s="45">
        <v>14.472099999999999</v>
      </c>
      <c r="G24" s="46">
        <f t="shared" si="0"/>
        <v>7.0000000000014495E-4</v>
      </c>
      <c r="H24" s="47">
        <v>9600</v>
      </c>
      <c r="I24" s="48">
        <f t="shared" si="1"/>
        <v>6.7200000000013915</v>
      </c>
      <c r="J24" s="117"/>
      <c r="K24" s="118"/>
      <c r="L24" s="116"/>
      <c r="M24" s="119"/>
      <c r="N24" s="120"/>
      <c r="O24" s="116"/>
    </row>
    <row r="25" spans="1:15" ht="15" x14ac:dyDescent="0.25">
      <c r="A25" s="15" t="s">
        <v>54</v>
      </c>
      <c r="B25" s="16" t="s">
        <v>55</v>
      </c>
      <c r="C25" s="17" t="s">
        <v>56</v>
      </c>
      <c r="D25" s="18" t="s">
        <v>57</v>
      </c>
      <c r="E25" s="49">
        <v>2138.5178000000001</v>
      </c>
      <c r="F25" s="49">
        <v>2169.8180000000002</v>
      </c>
      <c r="G25" s="20">
        <f t="shared" si="0"/>
        <v>31.300200000000132</v>
      </c>
      <c r="H25" s="21">
        <v>9600</v>
      </c>
      <c r="I25" s="22">
        <f t="shared" si="1"/>
        <v>300481.92000000126</v>
      </c>
      <c r="J25" s="121"/>
      <c r="K25" s="122"/>
      <c r="L25" s="116"/>
      <c r="M25" s="116"/>
      <c r="N25" s="116"/>
      <c r="O25" s="116"/>
    </row>
    <row r="26" spans="1:15" ht="15" x14ac:dyDescent="0.25">
      <c r="A26" s="23"/>
      <c r="B26" s="35" t="s">
        <v>58</v>
      </c>
      <c r="C26" s="25" t="s">
        <v>52</v>
      </c>
      <c r="D26" s="26" t="s">
        <v>59</v>
      </c>
      <c r="E26" s="50">
        <v>2360.0637999999999</v>
      </c>
      <c r="F26" s="50">
        <v>2386.7449000000001</v>
      </c>
      <c r="G26" s="51">
        <f t="shared" si="0"/>
        <v>26.681100000000242</v>
      </c>
      <c r="H26" s="52">
        <v>9600</v>
      </c>
      <c r="I26" s="30">
        <f t="shared" si="1"/>
        <v>256138.56000000233</v>
      </c>
      <c r="J26" s="121"/>
      <c r="K26" s="122"/>
      <c r="L26" s="116"/>
      <c r="M26" s="116"/>
      <c r="N26" s="116"/>
      <c r="O26" s="116"/>
    </row>
    <row r="27" spans="1:15" ht="15" x14ac:dyDescent="0.25">
      <c r="A27" s="23"/>
      <c r="B27" s="24" t="s">
        <v>60</v>
      </c>
      <c r="C27" s="25" t="s">
        <v>61</v>
      </c>
      <c r="D27" s="26" t="s">
        <v>62</v>
      </c>
      <c r="E27" s="53">
        <v>2972.95</v>
      </c>
      <c r="F27" s="53">
        <v>3043.4018999999998</v>
      </c>
      <c r="G27" s="54">
        <f t="shared" si="0"/>
        <v>70.451900000000023</v>
      </c>
      <c r="H27" s="55">
        <v>3600</v>
      </c>
      <c r="I27" s="30">
        <f t="shared" si="1"/>
        <v>253626.84000000008</v>
      </c>
      <c r="J27" s="121"/>
      <c r="K27" s="122"/>
      <c r="L27" s="116"/>
      <c r="M27" s="116"/>
      <c r="N27" s="116"/>
      <c r="O27" s="116"/>
    </row>
    <row r="28" spans="1:15" x14ac:dyDescent="0.2">
      <c r="A28" s="31"/>
      <c r="B28" s="24" t="s">
        <v>63</v>
      </c>
      <c r="C28" s="25" t="s">
        <v>64</v>
      </c>
      <c r="D28" s="56" t="s">
        <v>65</v>
      </c>
      <c r="E28" s="57">
        <v>5362.9011</v>
      </c>
      <c r="F28" s="57">
        <v>5433.3082999999997</v>
      </c>
      <c r="G28" s="28">
        <f t="shared" si="0"/>
        <v>70.407199999999648</v>
      </c>
      <c r="H28" s="58">
        <v>3600</v>
      </c>
      <c r="I28" s="30">
        <f t="shared" si="1"/>
        <v>253465.91999999873</v>
      </c>
      <c r="J28" s="121"/>
      <c r="K28" s="122"/>
      <c r="L28" s="116"/>
      <c r="M28" s="116"/>
      <c r="N28" s="116"/>
      <c r="O28" s="116"/>
    </row>
    <row r="29" spans="1:15" x14ac:dyDescent="0.2">
      <c r="A29" s="59"/>
      <c r="B29" s="24" t="s">
        <v>66</v>
      </c>
      <c r="C29" s="25" t="s">
        <v>67</v>
      </c>
      <c r="D29" s="56" t="s">
        <v>68</v>
      </c>
      <c r="E29" s="57">
        <v>2547.8923</v>
      </c>
      <c r="F29" s="57">
        <v>2583.2094999999999</v>
      </c>
      <c r="G29" s="28">
        <f t="shared" si="0"/>
        <v>35.317199999999957</v>
      </c>
      <c r="H29" s="58">
        <v>9600</v>
      </c>
      <c r="I29" s="30">
        <f t="shared" si="1"/>
        <v>339045.11999999959</v>
      </c>
      <c r="J29" s="121"/>
      <c r="K29" s="122"/>
      <c r="L29" s="116"/>
      <c r="M29" s="116"/>
      <c r="N29" s="116"/>
      <c r="O29" s="116"/>
    </row>
    <row r="30" spans="1:15" ht="14.25" customHeight="1" x14ac:dyDescent="0.2">
      <c r="A30" s="32"/>
      <c r="B30" s="24" t="s">
        <v>69</v>
      </c>
      <c r="C30" s="25" t="s">
        <v>70</v>
      </c>
      <c r="D30" s="56" t="s">
        <v>71</v>
      </c>
      <c r="E30" s="57">
        <v>370.19819999999999</v>
      </c>
      <c r="F30" s="57">
        <v>372.97320000000002</v>
      </c>
      <c r="G30" s="28">
        <f t="shared" si="0"/>
        <v>2.7750000000000341</v>
      </c>
      <c r="H30" s="58">
        <v>7200</v>
      </c>
      <c r="I30" s="30">
        <f t="shared" si="1"/>
        <v>19980.000000000247</v>
      </c>
      <c r="J30" s="121"/>
      <c r="K30" s="122"/>
      <c r="L30" s="116"/>
      <c r="M30" s="116"/>
      <c r="N30" s="116"/>
      <c r="O30" s="116"/>
    </row>
    <row r="31" spans="1:15" ht="13.5" thickBot="1" x14ac:dyDescent="0.25">
      <c r="A31" s="60"/>
      <c r="B31" s="42" t="s">
        <v>72</v>
      </c>
      <c r="C31" s="43" t="s">
        <v>73</v>
      </c>
      <c r="D31" s="61" t="s">
        <v>74</v>
      </c>
      <c r="E31" s="62">
        <v>5463.7916999999998</v>
      </c>
      <c r="F31" s="62">
        <v>5535.6115</v>
      </c>
      <c r="G31" s="46">
        <f t="shared" si="0"/>
        <v>71.819800000000214</v>
      </c>
      <c r="H31" s="63">
        <v>9600</v>
      </c>
      <c r="I31" s="48">
        <f t="shared" si="1"/>
        <v>689470.08000000205</v>
      </c>
      <c r="J31" s="118"/>
      <c r="K31" s="122"/>
      <c r="L31" s="116"/>
      <c r="M31" s="119"/>
      <c r="N31" s="120"/>
      <c r="O31" s="116"/>
    </row>
    <row r="32" spans="1:15" x14ac:dyDescent="0.2">
      <c r="A32" s="64" t="s">
        <v>75</v>
      </c>
      <c r="B32" s="147" t="s">
        <v>76</v>
      </c>
      <c r="C32" s="147"/>
      <c r="D32" s="65" t="s">
        <v>77</v>
      </c>
      <c r="E32" s="66">
        <v>3077.3098</v>
      </c>
      <c r="F32" s="66">
        <v>3107.9045000000001</v>
      </c>
      <c r="G32" s="54">
        <f t="shared" si="0"/>
        <v>30.594700000000103</v>
      </c>
      <c r="H32" s="55">
        <v>3600</v>
      </c>
      <c r="I32" s="67">
        <f t="shared" si="1"/>
        <v>110140.92000000036</v>
      </c>
      <c r="J32" s="118"/>
      <c r="K32" s="122"/>
      <c r="L32" s="116"/>
      <c r="M32" s="116"/>
      <c r="N32" s="116"/>
      <c r="O32" s="116"/>
    </row>
    <row r="33" spans="1:15" ht="15" x14ac:dyDescent="0.25">
      <c r="A33" s="10"/>
      <c r="B33" s="136" t="s">
        <v>78</v>
      </c>
      <c r="C33" s="136"/>
      <c r="D33" s="26" t="s">
        <v>79</v>
      </c>
      <c r="E33" s="66">
        <v>5642.8280999999997</v>
      </c>
      <c r="F33" s="66">
        <v>5711.9674999999997</v>
      </c>
      <c r="G33" s="28">
        <f t="shared" si="0"/>
        <v>69.139400000000023</v>
      </c>
      <c r="H33" s="29">
        <v>3600</v>
      </c>
      <c r="I33" s="68">
        <f t="shared" si="1"/>
        <v>248901.84000000008</v>
      </c>
      <c r="J33" s="118"/>
      <c r="K33" s="122"/>
      <c r="L33" s="116"/>
      <c r="M33" s="119"/>
      <c r="N33" s="120"/>
      <c r="O33" s="116"/>
    </row>
    <row r="34" spans="1:15" x14ac:dyDescent="0.2">
      <c r="A34" s="69"/>
      <c r="B34" s="136" t="s">
        <v>80</v>
      </c>
      <c r="C34" s="136"/>
      <c r="D34" s="26" t="s">
        <v>81</v>
      </c>
      <c r="E34" s="66">
        <v>3568.4468000000002</v>
      </c>
      <c r="F34" s="66">
        <v>3617.5556999999999</v>
      </c>
      <c r="G34" s="28">
        <f t="shared" si="0"/>
        <v>49.108899999999721</v>
      </c>
      <c r="H34" s="29">
        <v>2400</v>
      </c>
      <c r="I34" s="68">
        <f t="shared" si="1"/>
        <v>117861.35999999933</v>
      </c>
      <c r="J34" s="118"/>
      <c r="K34" s="122"/>
      <c r="L34" s="116"/>
      <c r="M34" s="119"/>
      <c r="N34" s="123"/>
      <c r="O34" s="116"/>
    </row>
    <row r="35" spans="1:15" x14ac:dyDescent="0.2">
      <c r="A35" s="70"/>
      <c r="B35" s="136" t="s">
        <v>82</v>
      </c>
      <c r="C35" s="136"/>
      <c r="D35" s="26" t="s">
        <v>83</v>
      </c>
      <c r="E35" s="66">
        <v>4431.76</v>
      </c>
      <c r="F35" s="66">
        <v>4513.9252999999999</v>
      </c>
      <c r="G35" s="28">
        <f t="shared" si="0"/>
        <v>82.165299999999661</v>
      </c>
      <c r="H35" s="29">
        <v>2400</v>
      </c>
      <c r="I35" s="68">
        <f t="shared" si="1"/>
        <v>197196.71999999919</v>
      </c>
      <c r="J35" s="118"/>
      <c r="K35" s="122"/>
      <c r="L35" s="116"/>
      <c r="M35" s="119"/>
      <c r="N35" s="120"/>
      <c r="O35" s="116"/>
    </row>
    <row r="36" spans="1:15" x14ac:dyDescent="0.2">
      <c r="A36" s="71"/>
      <c r="B36" s="148" t="s">
        <v>84</v>
      </c>
      <c r="C36" s="149"/>
      <c r="D36" s="26" t="s">
        <v>85</v>
      </c>
      <c r="E36" s="66">
        <v>4.6002999999999998</v>
      </c>
      <c r="F36" s="66">
        <v>4.6002999999999998</v>
      </c>
      <c r="G36" s="28">
        <f>F36-E36</f>
        <v>0</v>
      </c>
      <c r="H36" s="29">
        <v>1800</v>
      </c>
      <c r="I36" s="68">
        <f>G36*H36</f>
        <v>0</v>
      </c>
      <c r="J36" s="124"/>
      <c r="K36" s="125"/>
      <c r="L36" s="116"/>
      <c r="M36" s="119"/>
      <c r="N36" s="120"/>
      <c r="O36" s="116"/>
    </row>
    <row r="37" spans="1:15" ht="13.5" thickBot="1" x14ac:dyDescent="0.25">
      <c r="A37" s="72"/>
      <c r="B37" s="140" t="s">
        <v>86</v>
      </c>
      <c r="C37" s="141"/>
      <c r="D37" s="26" t="s">
        <v>87</v>
      </c>
      <c r="E37" s="66">
        <v>4.5911999999999997</v>
      </c>
      <c r="F37" s="66">
        <v>4.5911999999999997</v>
      </c>
      <c r="G37" s="28">
        <f>F37-E37</f>
        <v>0</v>
      </c>
      <c r="H37" s="29">
        <v>1800</v>
      </c>
      <c r="I37" s="68">
        <f>G37*H37</f>
        <v>0</v>
      </c>
      <c r="J37" s="124"/>
      <c r="K37" s="125"/>
      <c r="L37" s="116"/>
      <c r="M37" s="119"/>
      <c r="N37" s="120"/>
      <c r="O37" s="116"/>
    </row>
    <row r="38" spans="1:15" ht="15" x14ac:dyDescent="0.25">
      <c r="A38" s="73"/>
      <c r="B38" s="142" t="s">
        <v>88</v>
      </c>
      <c r="C38" s="142"/>
      <c r="D38" s="74" t="s">
        <v>89</v>
      </c>
      <c r="E38" s="75">
        <v>17822.8</v>
      </c>
      <c r="F38" s="75">
        <v>17878.8</v>
      </c>
      <c r="G38" s="76">
        <f t="shared" ref="G38:G46" si="2">F38-E38</f>
        <v>56</v>
      </c>
      <c r="H38" s="77">
        <v>60</v>
      </c>
      <c r="I38" s="78">
        <f>H38*G38</f>
        <v>3360</v>
      </c>
      <c r="J38" s="126"/>
      <c r="K38" s="126"/>
      <c r="L38" s="116"/>
      <c r="M38" s="119"/>
      <c r="N38" s="120"/>
      <c r="O38" s="116"/>
    </row>
    <row r="39" spans="1:15" ht="15" x14ac:dyDescent="0.25">
      <c r="A39" s="79"/>
      <c r="B39" s="136" t="s">
        <v>90</v>
      </c>
      <c r="C39" s="136"/>
      <c r="D39" s="80" t="s">
        <v>91</v>
      </c>
      <c r="E39" s="81">
        <v>35413</v>
      </c>
      <c r="F39" s="81">
        <v>35845</v>
      </c>
      <c r="G39" s="82">
        <f t="shared" si="2"/>
        <v>432</v>
      </c>
      <c r="H39" s="83">
        <v>10</v>
      </c>
      <c r="I39" s="84">
        <f t="shared" ref="I39:I46" si="3">H39*G39</f>
        <v>4320</v>
      </c>
      <c r="J39" s="116"/>
      <c r="K39" s="116"/>
      <c r="L39" s="116"/>
      <c r="M39" s="127"/>
      <c r="N39" s="123"/>
      <c r="O39" s="116"/>
    </row>
    <row r="40" spans="1:15" x14ac:dyDescent="0.2">
      <c r="A40" s="85"/>
      <c r="B40" s="143" t="s">
        <v>92</v>
      </c>
      <c r="C40" s="143"/>
      <c r="D40" s="80" t="s">
        <v>93</v>
      </c>
      <c r="E40" s="81">
        <v>36.9</v>
      </c>
      <c r="F40" s="81">
        <v>36.9</v>
      </c>
      <c r="G40" s="82">
        <f t="shared" si="2"/>
        <v>0</v>
      </c>
      <c r="H40" s="83">
        <v>10</v>
      </c>
      <c r="I40" s="84">
        <f t="shared" si="3"/>
        <v>0</v>
      </c>
      <c r="J40" s="116"/>
      <c r="K40" s="116"/>
      <c r="L40" s="116"/>
      <c r="M40" s="128"/>
      <c r="N40" s="129"/>
      <c r="O40" s="116"/>
    </row>
    <row r="41" spans="1:15" x14ac:dyDescent="0.2">
      <c r="A41" s="86"/>
      <c r="B41" s="136" t="s">
        <v>94</v>
      </c>
      <c r="C41" s="136"/>
      <c r="D41" s="87" t="s">
        <v>95</v>
      </c>
      <c r="E41" s="81">
        <v>182.6</v>
      </c>
      <c r="F41" s="81">
        <v>206.5</v>
      </c>
      <c r="G41" s="82">
        <f t="shared" si="2"/>
        <v>23.900000000000006</v>
      </c>
      <c r="H41" s="83">
        <v>120</v>
      </c>
      <c r="I41" s="84">
        <f t="shared" si="3"/>
        <v>2868.0000000000009</v>
      </c>
      <c r="J41" s="116"/>
      <c r="K41" s="116"/>
      <c r="L41" s="116"/>
      <c r="M41" s="130"/>
      <c r="N41" s="131"/>
      <c r="O41" s="116"/>
    </row>
    <row r="42" spans="1:15" x14ac:dyDescent="0.2">
      <c r="A42" s="86"/>
      <c r="B42" s="136" t="s">
        <v>96</v>
      </c>
      <c r="C42" s="136"/>
      <c r="D42" s="87" t="s">
        <v>97</v>
      </c>
      <c r="E42" s="81">
        <v>1077.3</v>
      </c>
      <c r="F42" s="81">
        <v>2008.7</v>
      </c>
      <c r="G42" s="82">
        <f t="shared" si="2"/>
        <v>931.40000000000009</v>
      </c>
      <c r="H42" s="83">
        <v>120</v>
      </c>
      <c r="I42" s="84">
        <f t="shared" si="3"/>
        <v>111768.00000000001</v>
      </c>
      <c r="J42" s="116"/>
      <c r="K42" s="116"/>
      <c r="L42" s="116"/>
      <c r="M42" s="130"/>
      <c r="N42" s="131"/>
      <c r="O42" s="116"/>
    </row>
    <row r="43" spans="1:15" x14ac:dyDescent="0.2">
      <c r="A43" s="86"/>
      <c r="B43" s="136" t="s">
        <v>98</v>
      </c>
      <c r="C43" s="137"/>
      <c r="D43" s="80">
        <v>812114907</v>
      </c>
      <c r="E43" s="81">
        <v>80.099999999999994</v>
      </c>
      <c r="F43" s="81">
        <v>80.2</v>
      </c>
      <c r="G43" s="82">
        <f t="shared" si="2"/>
        <v>0.10000000000000853</v>
      </c>
      <c r="H43" s="83">
        <v>20</v>
      </c>
      <c r="I43" s="84">
        <f>H43*G43</f>
        <v>2.0000000000001705</v>
      </c>
      <c r="J43" s="116"/>
      <c r="K43" s="116"/>
      <c r="L43" s="116"/>
      <c r="M43" s="130"/>
      <c r="N43" s="131"/>
      <c r="O43" s="116"/>
    </row>
    <row r="44" spans="1:15" ht="15" x14ac:dyDescent="0.25">
      <c r="A44" s="79"/>
      <c r="B44" s="88" t="s">
        <v>99</v>
      </c>
      <c r="C44" s="89"/>
      <c r="D44" s="90">
        <v>2060368</v>
      </c>
      <c r="E44" s="81">
        <v>48.4</v>
      </c>
      <c r="F44" s="81">
        <v>49</v>
      </c>
      <c r="G44" s="82">
        <f t="shared" si="2"/>
        <v>0.60000000000000142</v>
      </c>
      <c r="H44" s="83">
        <v>1200</v>
      </c>
      <c r="I44" s="84">
        <f>H44*G44</f>
        <v>720.00000000000171</v>
      </c>
      <c r="J44" s="132"/>
      <c r="K44" s="129"/>
      <c r="L44" s="116"/>
      <c r="M44" s="130"/>
      <c r="N44" s="131"/>
      <c r="O44" s="116"/>
    </row>
    <row r="45" spans="1:15" x14ac:dyDescent="0.2">
      <c r="A45" s="86"/>
      <c r="B45" s="136" t="s">
        <v>100</v>
      </c>
      <c r="C45" s="136"/>
      <c r="D45" s="91" t="s">
        <v>101</v>
      </c>
      <c r="E45" s="92">
        <v>120.46</v>
      </c>
      <c r="F45" s="92">
        <v>139.38999999999999</v>
      </c>
      <c r="G45" s="93">
        <f t="shared" si="2"/>
        <v>18.929999999999993</v>
      </c>
      <c r="H45" s="94">
        <v>60</v>
      </c>
      <c r="I45" s="95">
        <f>H45*G45+0.2</f>
        <v>1135.9999999999995</v>
      </c>
      <c r="J45" s="128"/>
      <c r="K45" s="129"/>
      <c r="L45" s="116"/>
      <c r="M45" s="116"/>
      <c r="N45" s="116"/>
      <c r="O45" s="116"/>
    </row>
    <row r="46" spans="1:15" ht="15.75" thickBot="1" x14ac:dyDescent="0.3">
      <c r="A46" s="96"/>
      <c r="B46" s="138" t="s">
        <v>102</v>
      </c>
      <c r="C46" s="138"/>
      <c r="D46" s="97">
        <v>782951</v>
      </c>
      <c r="E46" s="98">
        <v>401.6</v>
      </c>
      <c r="F46" s="98">
        <v>401.6</v>
      </c>
      <c r="G46" s="99">
        <f t="shared" si="2"/>
        <v>0</v>
      </c>
      <c r="H46" s="100">
        <v>40</v>
      </c>
      <c r="I46" s="101">
        <f t="shared" si="3"/>
        <v>0</v>
      </c>
      <c r="J46" s="128"/>
      <c r="K46" s="129"/>
      <c r="L46" s="116"/>
      <c r="M46" s="116"/>
      <c r="N46" s="116"/>
      <c r="O46" s="116"/>
    </row>
    <row r="47" spans="1:15" ht="15" x14ac:dyDescent="0.25">
      <c r="A47" s="1"/>
      <c r="J47" s="133"/>
      <c r="K47" s="120"/>
      <c r="L47" s="116"/>
      <c r="M47" s="116"/>
      <c r="N47" s="116"/>
      <c r="O47" s="116"/>
    </row>
    <row r="48" spans="1:15" ht="15" x14ac:dyDescent="0.25">
      <c r="A48" s="1"/>
      <c r="B48" s="102" t="s">
        <v>103</v>
      </c>
      <c r="C48" s="102" t="s">
        <v>0</v>
      </c>
      <c r="D48" s="139" t="s">
        <v>104</v>
      </c>
      <c r="E48" s="139"/>
      <c r="F48" s="139"/>
      <c r="G48" s="103">
        <f>SUM(I14:I37)</f>
        <v>7540108.0800000113</v>
      </c>
      <c r="H48" s="104" t="s">
        <v>105</v>
      </c>
      <c r="I48" s="1"/>
      <c r="J48" s="116"/>
      <c r="K48" s="134"/>
      <c r="L48" s="116"/>
      <c r="M48" s="116"/>
      <c r="N48" s="116"/>
      <c r="O48" s="116"/>
    </row>
    <row r="49" spans="1:15" ht="15" x14ac:dyDescent="0.25">
      <c r="A49" s="1"/>
      <c r="B49" s="102" t="s">
        <v>107</v>
      </c>
      <c r="C49" s="102"/>
      <c r="D49" s="105" t="s">
        <v>108</v>
      </c>
      <c r="E49" s="105"/>
      <c r="F49" s="106"/>
      <c r="G49" s="107">
        <f>G48-G50</f>
        <v>7535143.0834800117</v>
      </c>
      <c r="H49" s="104" t="s">
        <v>105</v>
      </c>
      <c r="I49" s="1"/>
      <c r="J49" s="135"/>
      <c r="K49" s="116"/>
      <c r="L49" s="116"/>
      <c r="M49" s="116"/>
      <c r="N49" s="116"/>
      <c r="O49" s="116"/>
    </row>
    <row r="50" spans="1:15" ht="15" x14ac:dyDescent="0.25">
      <c r="A50" s="1"/>
      <c r="B50" s="102"/>
      <c r="C50" s="102"/>
      <c r="D50" s="105" t="s">
        <v>106</v>
      </c>
      <c r="E50" s="105"/>
      <c r="F50" s="108"/>
      <c r="G50" s="109">
        <f>SUM(I38:I46)*3.998%+0.52</f>
        <v>4964.9965200000015</v>
      </c>
      <c r="H50" s="104" t="s">
        <v>105</v>
      </c>
      <c r="I50" s="1"/>
      <c r="J50" s="116"/>
      <c r="K50" s="116"/>
      <c r="L50" s="116"/>
      <c r="M50" s="116"/>
      <c r="N50" s="116"/>
      <c r="O50" s="116"/>
    </row>
    <row r="51" spans="1:15" ht="15" x14ac:dyDescent="0.25">
      <c r="A51" s="1"/>
      <c r="B51" s="1"/>
      <c r="C51" s="1"/>
      <c r="D51" s="1"/>
      <c r="E51" s="1"/>
      <c r="F51" s="110"/>
      <c r="G51" s="1"/>
      <c r="H51" s="1"/>
      <c r="I51" s="1"/>
    </row>
    <row r="52" spans="1:15" ht="15" x14ac:dyDescent="0.25">
      <c r="A52" s="1"/>
      <c r="B52" s="102"/>
      <c r="C52" s="1"/>
      <c r="D52" s="1"/>
      <c r="E52" s="1"/>
      <c r="F52" s="1"/>
      <c r="G52" s="1"/>
      <c r="H52" s="1"/>
      <c r="I52" s="1"/>
      <c r="J52" s="111"/>
    </row>
    <row r="53" spans="1:15" ht="15" x14ac:dyDescent="0.25">
      <c r="A53" s="1"/>
      <c r="B53" s="7" t="s">
        <v>109</v>
      </c>
      <c r="C53" s="1"/>
      <c r="D53" s="1"/>
      <c r="E53" s="1"/>
      <c r="F53" s="1"/>
      <c r="G53" s="1"/>
      <c r="H53" s="1"/>
      <c r="I53" s="1"/>
    </row>
    <row r="54" spans="1:15" ht="15" x14ac:dyDescent="0.25">
      <c r="A54" s="1"/>
      <c r="B54" t="s">
        <v>110</v>
      </c>
      <c r="C54" s="7"/>
      <c r="D54" s="1"/>
      <c r="E54" s="1"/>
      <c r="F54" s="1"/>
      <c r="G54" s="1"/>
      <c r="H54" s="1"/>
      <c r="I54" s="1"/>
    </row>
    <row r="55" spans="1:15" ht="15" x14ac:dyDescent="0.25">
      <c r="A55" s="1"/>
      <c r="B55" s="112"/>
      <c r="C55" s="1"/>
      <c r="D55" s="1"/>
      <c r="E55" s="1"/>
      <c r="F55" s="1"/>
      <c r="G55" s="1"/>
      <c r="H55" s="1"/>
      <c r="I55" s="1"/>
    </row>
    <row r="56" spans="1:15" ht="15" x14ac:dyDescent="0.25">
      <c r="A56" s="1"/>
      <c r="B56" s="1" t="s">
        <v>111</v>
      </c>
      <c r="C56" s="1"/>
      <c r="D56" s="113" t="s">
        <v>112</v>
      </c>
      <c r="E56" s="1"/>
      <c r="F56" s="1"/>
      <c r="G56" s="1"/>
      <c r="H56" s="1"/>
      <c r="I56" s="1"/>
    </row>
    <row r="57" spans="1:15" ht="15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15" ht="15" x14ac:dyDescent="0.25">
      <c r="A58" s="1"/>
      <c r="B58" s="114" t="s">
        <v>113</v>
      </c>
      <c r="C58" s="1"/>
      <c r="D58" s="1"/>
      <c r="E58" s="1"/>
      <c r="F58" s="1"/>
      <c r="G58" s="1"/>
      <c r="H58" s="1"/>
      <c r="I58" s="1"/>
    </row>
    <row r="59" spans="1:15" s="4" customFormat="1" x14ac:dyDescent="0.2"/>
    <row r="60" spans="1:15" s="4" customFormat="1" x14ac:dyDescent="0.2"/>
    <row r="61" spans="1:15" s="4" customFormat="1" x14ac:dyDescent="0.2"/>
    <row r="62" spans="1:15" s="4" customFormat="1" x14ac:dyDescent="0.2"/>
    <row r="63" spans="1:15" s="4" customFormat="1" x14ac:dyDescent="0.2"/>
    <row r="64" spans="1:15" s="4" customFormat="1" x14ac:dyDescent="0.2"/>
    <row r="65" s="4" customFormat="1" x14ac:dyDescent="0.2"/>
    <row r="66" s="4" customFormat="1" x14ac:dyDescent="0.2"/>
    <row r="67" s="4" customFormat="1" x14ac:dyDescent="0.2"/>
    <row r="68" s="4" customFormat="1" x14ac:dyDescent="0.2"/>
    <row r="69" s="4" customFormat="1" x14ac:dyDescent="0.2"/>
    <row r="70" s="4" customFormat="1" x14ac:dyDescent="0.2"/>
  </sheetData>
  <mergeCells count="23">
    <mergeCell ref="I10:I12"/>
    <mergeCell ref="D11:D12"/>
    <mergeCell ref="B36:C36"/>
    <mergeCell ref="F2:H2"/>
    <mergeCell ref="A10:C12"/>
    <mergeCell ref="D10:F10"/>
    <mergeCell ref="G10:G12"/>
    <mergeCell ref="H10:H12"/>
    <mergeCell ref="A13:C13"/>
    <mergeCell ref="B32:C32"/>
    <mergeCell ref="B33:C33"/>
    <mergeCell ref="B34:C34"/>
    <mergeCell ref="B35:C35"/>
    <mergeCell ref="B43:C43"/>
    <mergeCell ref="B45:C45"/>
    <mergeCell ref="B46:C46"/>
    <mergeCell ref="D48:F48"/>
    <mergeCell ref="B37:C37"/>
    <mergeCell ref="B38:C38"/>
    <mergeCell ref="B39:C39"/>
    <mergeCell ref="B40:C40"/>
    <mergeCell ref="B41:C41"/>
    <mergeCell ref="B42:C42"/>
  </mergeCells>
  <printOptions horizontalCentered="1"/>
  <pageMargins left="0.39370078740157483" right="0" top="0.39370078740157483" bottom="0.39370078740157483" header="0.51181102362204722" footer="0.51181102362204722"/>
  <pageSetup paperSize="9" scale="90" orientation="portrait" horizontalDpi="300" r:id="rId1"/>
  <headerFooter alignWithMargins="0"/>
  <colBreaks count="1" manualBreakCount="1">
    <brk id="9" max="10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апрель</vt:lpstr>
      <vt:lpstr>апрель!Область_печати</vt:lpstr>
    </vt:vector>
  </TitlesOfParts>
  <Company>русский хром 1915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Дементьева Валентина Дмитриевна</dc:creator>
  <cp:lastModifiedBy>Дементьева Валентина Дмитриевна</cp:lastModifiedBy>
  <dcterms:created xsi:type="dcterms:W3CDTF">2014-07-17T05:26:02Z</dcterms:created>
  <dcterms:modified xsi:type="dcterms:W3CDTF">2014-07-17T07:18:46Z</dcterms:modified>
</cp:coreProperties>
</file>