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7560"/>
  </bookViews>
  <sheets>
    <sheet name="субабоненты  по напр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ellsCmpKoef">[4]Control!#REF!</definedName>
    <definedName name="cellsComplex">[4]Control!#REF!</definedName>
    <definedName name="cellsDiference">[4]Control!#REF!</definedName>
    <definedName name="cellsDopRasxod">[4]Control!#REF!</definedName>
    <definedName name="cellsEnerg">[4]Control!#REF!</definedName>
    <definedName name="cellsIndicat1">[4]Control!#REF!</definedName>
    <definedName name="cellsIndicat2">[4]Control!#REF!</definedName>
    <definedName name="cellsMonth">[4]Control!#REF!</definedName>
    <definedName name="cellsNameComplex">[4]Control!#REF!</definedName>
    <definedName name="cellsNmCount">[4]Control!#REF!</definedName>
    <definedName name="cellsScale">[4]Control!#REF!</definedName>
    <definedName name="cellsYear">[4]Control!#REF!</definedName>
    <definedName name="columnsDay">[4]Control!#REF!</definedName>
    <definedName name="columnsVDHolder">[4]Control!#REF!</definedName>
    <definedName name="K_MONTH">#REF!</definedName>
    <definedName name="K_YEAR">#REF!</definedName>
    <definedName name="N_MONTH">#REF!</definedName>
    <definedName name="N_YEAR">#REF!</definedName>
    <definedName name="nameSheet_Spisok">[4]Control!#REF!</definedName>
    <definedName name="P1_T2.1?Protection" hidden="1">'[5]2007 (Min)'!$G$34:$T$35,'[5]2007 (Min)'!$W$34:$AU$35,'[5]2007 (Min)'!$AX$34:$AY$35,'[5]2007 (Min)'!$G$38:$T$38,'[5]2007 (Min)'!$W$38:$AU$38,'[5]2007 (Min)'!$AX$38:$AY$38</definedName>
    <definedName name="P1_T2.2?Protection">'[5]2007 (Max)'!$W$8:$AU$9,'[5]2007 (Max)'!$AX$8:$AY$9,'[5]2007 (Max)'!$G$11:$T$12,'[5]2007 (Max)'!$W$11:$AU$12,'[5]2007 (Max)'!$AX$11:$AY$12,'[5]2007 (Max)'!$G$14:$T$15,'[5]2007 (Max)'!$W$14:$AU$15,'[5]2007 (Max)'!$AX$14:$AY$15</definedName>
    <definedName name="P1_T2.2_DiapProt" hidden="1">'[5]2007 (Max)'!$G$44:$T$44,'[5]2007 (Max)'!$G$47:$T$47,'[5]2007 (Max)'!$W$44:$AU$44,'[5]2007 (Max)'!$W$47:$AU$47,'[5]2007 (Max)'!$AX$44:$AY$44,'[5]2007 (Max)'!$AX$47:$AY$47</definedName>
    <definedName name="P1_T2?Protection" hidden="1">'[5]2006'!$AX$47:$AY$47,'[5]2006'!$W$8:$AU$9,'[5]2006'!$AX$8:$AY$9,'[5]2006'!$G$11:$T$12,'[5]2006'!$W$11:$AU$12,'[5]2006'!$AX$11:$AY$12,'[5]2006'!$G$14:$T$15,'[5]2006'!$W$14:$AU$15</definedName>
    <definedName name="P1_T2_DiapProt" hidden="1">'[5]2006'!$AX$44:$AY$44,'[5]2006'!$W$47:$AU$47,'[5]2006'!$AX$47:$AY$47,'[5]2006'!$W$8:$AU$9,'[5]2006'!$AX$8:$AY$9,'[5]2006'!$G$11:$T$12,'[5]2006'!$W$11:$AU$12,'[5]2006'!$AX$11:$AY$12</definedName>
    <definedName name="P2_T2.1?Protection" hidden="1">'[5]2007 (Min)'!$G$40:$T$42,'[5]2007 (Min)'!$W$40:$AU$42,'[5]2007 (Min)'!$AX$40:$AY$42,'[5]2007 (Min)'!$G$47:$T$47,'[5]2007 (Min)'!$W$47:$AU$47,'[5]2007 (Min)'!$AX$47:$AY$47</definedName>
    <definedName name="P2_T2.2?Protection">'[5]2007 (Max)'!$G$17:$T$21,'[5]2007 (Max)'!$W$17:$AU$21,'[5]2007 (Max)'!$AX$17:$AY$21,'[5]2007 (Max)'!$G$25:$T$25,'[5]2007 (Max)'!$W$25:$AU$25,'[5]2007 (Max)'!$AX$25:$AY$25,'[5]2007 (Max)'!$G$27:$T$31,'[5]2007 (Max)'!$W$27:$AU$31</definedName>
    <definedName name="P2_T2?Protection" hidden="1">'[5]2006'!$AX$14:$AY$15,'[5]2006'!$G$17:$T$21,'[5]2006'!$W$17:$AU$21,'[5]2006'!$AX$17:$AY$21,'[5]2006'!$G$25:$T$25,'[5]2006'!$W$25:$AU$25,'[5]2006'!$AX$25:$AY$25</definedName>
    <definedName name="P2_T2_DiapProt" hidden="1">'[5]2006'!$G$14:$T$15,'[5]2006'!$W$14:$AU$15,'[5]2006'!$AX$14:$AY$15,'[5]2006'!$G$17:$T$21,'[5]2006'!$W$17:$AU$21,'[5]2006'!$AX$17:$AY$21,'[5]2006'!$G$25:$T$25</definedName>
    <definedName name="P3_T2.1?Protection" hidden="1">'[5]2007 (Min)'!$G$8:$T$9,'[5]2007 (Min)'!$W$8:$AU$9,'[5]2007 (Min)'!$AX$8:$AY$9,'[5]2007 (Min)'!$G$11:$T$12,'[5]2007 (Min)'!$W$11:$AU$12,'[5]2007 (Min)'!$AX$11:$AY$12</definedName>
    <definedName name="P3_T2.2?Protection">'[5]2007 (Max)'!$AX$27:$AY$31,'[5]2007 (Max)'!$G$34:$T$35,'[5]2007 (Max)'!$W$34:$AU$35,'[5]2007 (Max)'!$AX$34:$AY$35,'[5]2007 (Max)'!$G$38:$T$38,'[5]2007 (Max)'!$W$38:$AU$38,'[5]2007 (Max)'!$AX$38:$AY$38,'[5]2007 (Max)'!$G$40:$T$42</definedName>
    <definedName name="P3_T2?Protection" hidden="1">'[5]2006'!$G$27:$T$31,'[5]2006'!$W$27:$AU$31,'[5]2006'!$AX$27:$AY$31,'[5]2006'!$G$34:$T$35,'[5]2006'!$W$34:$AU$35,'[5]2006'!$AX$34:$AY$35,'[5]2006'!$G$38:$T$38</definedName>
    <definedName name="P3_T2_DiapProt" hidden="1">'[5]2006'!$W$25:$AU$25,'[5]2006'!$AX$25:$AY$25,'[5]2006'!$G$27:$T$31,'[5]2006'!$W$27:$AU$31,'[5]2006'!$AX$27:$AY$31,'[5]2006'!$G$34:$T$35,'[5]2006'!$W$34:$AU$35</definedName>
    <definedName name="P4_T2.1?Protection" hidden="1">'[5]2007 (Min)'!$G$14:$T$15,'[5]2007 (Min)'!$W$14:$AU$15,'[5]2007 (Min)'!$AX$14:$AY$15,'[5]2007 (Min)'!$G$17:$T$21,'[5]2007 (Min)'!$W$17:$AU$21,'[5]2007 (Min)'!$AX$17:$AY$21</definedName>
    <definedName name="P4_T2.2?Protection">'[5]2007 (Max)'!$W$40:$AU$42,'[5]2007 (Max)'!$AX$40:$AY$42,'[5]2007 (Max)'!$G$47:$T$47,'[5]2007 (Max)'!$W$47:$AU$47,'[5]2007 (Max)'!$AX$47:$AY$47,'[5]2007 (Max)'!$G$8:$T$9,P1_T2.2?Protection,P2_T2.2?Protection</definedName>
    <definedName name="P4_T2?Protection" hidden="1">'[5]2006'!$W$38:$AU$38,'[5]2006'!$AX$38:$AY$38,'[5]2006'!$G$40:$T$42,'[5]2006'!$W$40:$AU$42,'[5]2006'!$AX$40:$AY$42,'[5]2006'!$G$8:$T$9,'[5]2006'!$G$47:$T$47,'[5]2006'!$G$44:$T$44</definedName>
    <definedName name="P4_T2_DiapProt" hidden="1">'[5]2006'!$AX$34:$AY$35,'[5]2006'!$G$38:$T$38,'[5]2006'!$W$38:$AU$38,'[5]2006'!$AX$38:$AY$38,'[5]2006'!$G$40:$T$42,'[5]2006'!$W$40:$AU$42,'[5]2006'!$AX$40:$AY$42,'[5]2006'!$G$8:$T$9</definedName>
    <definedName name="P5_T2.1?Protection" hidden="1">'[5]2007 (Min)'!$G$25:$T$25,'[5]2007 (Min)'!$W$25:$AU$25,'[5]2007 (Min)'!$AX$25:$AY$25,'[5]2007 (Min)'!$G$27:$T$31,'[5]2007 (Min)'!$W$27:$AU$31,'[5]2007 (Min)'!$G$44:$T$44</definedName>
    <definedName name="P6_T2.1?Protection" hidden="1">'[5]2007 (Min)'!$W$44:$AU$44,'[5]2007 (Min)'!$AX$44:$AY$44,'[5]2007 (Min)'!$AX$27:$AY$31,P1_T2.1?Protection,P2_T2.1?Protection,P3_T2.1?Protection</definedName>
    <definedName name="rowsDay">[4]Control!#REF!</definedName>
    <definedName name="rowSpisok_beg">[4]Control!#REF!</definedName>
    <definedName name="rowsVDHolder">[4]Control!#REF!</definedName>
    <definedName name="Sheet2?prefix?">"H"</definedName>
    <definedName name="T2.1?Protection">P4_T2.1?Protection,P5_T2.1?Protection,P6_T2.1?Protection</definedName>
    <definedName name="T2.1_DiapProt">'[5]2007 (Min)'!$G$47:$T$47,'[5]2007 (Min)'!$W$44:$AU$44,'[5]2007 (Min)'!$W$47:$AU$47,'[5]2007 (Min)'!$AX$44:$AY$44,'[5]2007 (Min)'!$AX$47:$AY$47,'[5]2007 (Min)'!$G$44:$T$44</definedName>
    <definedName name="T2.2?Protection">P3_T2.2?Protection,P4_T2.2?Protection</definedName>
    <definedName name="T2.2_DiapProt">'[5]2007 (Max)'!$G$28,P1_T2.2_DiapProt</definedName>
    <definedName name="T2?Protection">'[5]2006'!$W$44:$AU$44,'[5]2006'!$AX$44:$AY$44,'[5]2006'!$W$47:$AU$47,P1_T2?Protection,P2_T2?Protection,P3_T2?Protection,P4_T2?Protection</definedName>
    <definedName name="T2_DiapProt">'[5]2006'!$G$47:$T$47,'[5]2006'!$G$44:$T$44,'[5]2006'!$W$44:$AU$44,P1_T2_DiapProt,P2_T2_DiapProt,P3_T2_DiapProt,P4_T2_DiapProt</definedName>
    <definedName name="wrn.мартюш." hidden="1">{#N/A,#N/A,FALSE,"Мартюш";#N/A,#N/A,FALSE,"ЖБК"}</definedName>
    <definedName name="_xlnm.Print_Titles" localSheetId="0">'субабоненты  по напр'!$14:$14</definedName>
    <definedName name="исп">'[5]2006'!$W$44:$AU$44,'[5]2006'!$AX$44:$AY$44,'[5]2006'!$W$47:$AU$47,P1_T2?Protection,P2_T2?Protection,P3_T2?Protection,P4_T2?Protection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новое">P3_T2.2?Protection,P4_T2.2?Protection</definedName>
    <definedName name="_xlnm.Print_Area" localSheetId="0">'субабоненты  по напр'!$A$1:$Y$36</definedName>
    <definedName name="олля">P3_T2.2?Protection,P4_T2.2?Protection</definedName>
    <definedName name="сбыт" hidden="1">'[5]2007 (Min)'!$W$44:$AU$44,'[5]2007 (Min)'!$AX$44:$AY$44,'[5]2007 (Min)'!$AX$27:$AY$31,P1_T2.1?Protection,P2_T2.1?Protection,P3_T2.1?Protection</definedName>
    <definedName name="синарская1">[4]Control!#REF!</definedName>
    <definedName name="синарская2">[4]Control!#REF!</definedName>
    <definedName name="т3">'[5]2006'!$G$47:$T$47,'[5]2006'!$G$44:$T$44,'[5]2006'!$W$44:$AU$44,P1_T2_DiapProt,P2_T2_DiapProt,P3_T2_DiapProt,P4_T2_DiapProt</definedName>
    <definedName name="тсо">P3_T2.2?Protection,P4_T2.2?Protection</definedName>
    <definedName name="ьпобдриюб">'[5]2006'!$G$47:$T$47,'[5]2006'!$G$44:$T$44,'[5]2006'!$W$44:$AU$44,P1_T2_DiapProt,P2_T2_DiapProt,P3_T2_DiapProt,P4_T2_DiapProt</definedName>
    <definedName name="ээлектроэнерги">'[5]2006'!$G$47:$T$47,'[5]2006'!$G$44:$T$44,'[5]2006'!$W$44:$AU$44,P1_T2_DiapProt,P2_T2_DiapProt,P3_T2_DiapProt,P4_T2_DiapProt</definedName>
  </definedNames>
  <calcPr calcId="145621" fullCalcOnLoad="1" iterate="1" iterateCount="700"/>
</workbook>
</file>

<file path=xl/calcChain.xml><?xml version="1.0" encoding="utf-8"?>
<calcChain xmlns="http://schemas.openxmlformats.org/spreadsheetml/2006/main">
  <c r="Q24" i="1" l="1"/>
  <c r="U24" i="1" s="1"/>
  <c r="W24" i="1" s="1"/>
  <c r="P23" i="1"/>
  <c r="Q23" i="1" s="1"/>
  <c r="U23" i="1" s="1"/>
  <c r="W23" i="1" s="1"/>
  <c r="N23" i="1"/>
  <c r="Q22" i="1"/>
  <c r="U22" i="1" s="1"/>
  <c r="W22" i="1" s="1"/>
  <c r="Q21" i="1"/>
  <c r="U21" i="1" s="1"/>
  <c r="W21" i="1" s="1"/>
  <c r="N20" i="1"/>
  <c r="P20" i="1" s="1"/>
  <c r="Q20" i="1" s="1"/>
  <c r="U20" i="1" s="1"/>
  <c r="W20" i="1" s="1"/>
  <c r="Q19" i="1"/>
  <c r="U19" i="1" s="1"/>
  <c r="W19" i="1" s="1"/>
  <c r="Q18" i="1"/>
  <c r="V18" i="1" s="1"/>
  <c r="Q17" i="1"/>
  <c r="U17" i="1" s="1"/>
  <c r="W17" i="1" s="1"/>
  <c r="Q16" i="1"/>
  <c r="U16" i="1" s="1"/>
  <c r="W15" i="1"/>
  <c r="W27" i="1" s="1"/>
  <c r="Q15" i="1"/>
  <c r="O15" i="1"/>
  <c r="O16" i="1" s="1"/>
  <c r="O17" i="1" s="1"/>
  <c r="O18" i="1" s="1"/>
  <c r="O19" i="1" s="1"/>
  <c r="O20" i="1" s="1"/>
  <c r="O21" i="1" s="1"/>
  <c r="O22" i="1" s="1"/>
  <c r="O23" i="1" s="1"/>
  <c r="O24" i="1" s="1"/>
  <c r="M15" i="1"/>
  <c r="M16" i="1" s="1"/>
  <c r="M17" i="1" s="1"/>
  <c r="M18" i="1" s="1"/>
  <c r="M19" i="1" s="1"/>
  <c r="M20" i="1" s="1"/>
  <c r="M21" i="1" s="1"/>
  <c r="M22" i="1" s="1"/>
  <c r="M23" i="1" s="1"/>
  <c r="M24" i="1" s="1"/>
  <c r="K15" i="1"/>
  <c r="B9" i="1"/>
  <c r="U25" i="1" l="1"/>
  <c r="W16" i="1"/>
  <c r="V25" i="1"/>
  <c r="W18" i="1"/>
  <c r="W25" i="1"/>
  <c r="Y25" i="1" s="1"/>
  <c r="W26" i="1" l="1"/>
</calcChain>
</file>

<file path=xl/sharedStrings.xml><?xml version="1.0" encoding="utf-8"?>
<sst xmlns="http://schemas.openxmlformats.org/spreadsheetml/2006/main" count="132" uniqueCount="83">
  <si>
    <t>Приложение №3.2</t>
  </si>
  <si>
    <t>к Регламенту снятия показаний приборов учёта и расчёта объёмов переданной</t>
  </si>
  <si>
    <t xml:space="preserve">электроэнергии, составления и оборота Актов о неучтённой электроэнергии и </t>
  </si>
  <si>
    <r>
      <t xml:space="preserve">Актов снятия показаний приборов учёта к Договору № </t>
    </r>
    <r>
      <rPr>
        <u/>
        <sz val="8"/>
        <rFont val="Arial Cyr"/>
        <family val="2"/>
        <charset val="204"/>
      </rPr>
      <t xml:space="preserve">  №   81-ПЭ   от   24 ноября 2006 года</t>
    </r>
  </si>
  <si>
    <r>
      <t xml:space="preserve">Форма "Ведомости объёмов передачи электроэнергии для юридических потребителей "  </t>
    </r>
    <r>
      <rPr>
        <b/>
        <u/>
        <sz val="10"/>
        <rFont val="Arial Cyr"/>
        <family val="2"/>
        <charset val="204"/>
      </rPr>
      <t>ЗАО "Русский хром 1915"</t>
    </r>
  </si>
  <si>
    <t>Ведомость объёмов передачи электроэнергии</t>
  </si>
  <si>
    <t>ГП/ЭСК</t>
  </si>
  <si>
    <t>2014г.</t>
  </si>
  <si>
    <t xml:space="preserve">№ п/п </t>
  </si>
  <si>
    <t>Наименование объекта потребителя</t>
  </si>
  <si>
    <t>Номер точки учёта</t>
  </si>
  <si>
    <t>№ договора</t>
  </si>
  <si>
    <t>Точка присоединения к распре- делительной сети РЭС</t>
  </si>
  <si>
    <t>Место установки учёта</t>
  </si>
  <si>
    <t>Метод учёта</t>
  </si>
  <si>
    <t>Вид учёта</t>
  </si>
  <si>
    <t>Вид энергии</t>
  </si>
  <si>
    <t>Тип счётчика</t>
  </si>
  <si>
    <t>Заводской номер счётчика</t>
  </si>
  <si>
    <t>Дата начального списания</t>
  </si>
  <si>
    <t>Начальное показание</t>
  </si>
  <si>
    <t>Дата контрольного списания</t>
  </si>
  <si>
    <t>Контрольное показание</t>
  </si>
  <si>
    <t>Разность показаний</t>
  </si>
  <si>
    <t>Коэффициент перерасчёта</t>
  </si>
  <si>
    <t>Итого расход электроэнергии с потерями, кВтч</t>
  </si>
  <si>
    <t>Примечание</t>
  </si>
  <si>
    <t>ВН</t>
  </si>
  <si>
    <t>СН 1</t>
  </si>
  <si>
    <t>СН 2</t>
  </si>
  <si>
    <t>НН</t>
  </si>
  <si>
    <t>Всего</t>
  </si>
  <si>
    <t>ООО "Техстрой"</t>
  </si>
  <si>
    <t>не исправен счет</t>
  </si>
  <si>
    <t>ТП - 6           РУ-0,4кВ</t>
  </si>
  <si>
    <t>ТП-6 (сетевая организация)</t>
  </si>
  <si>
    <t>эл.счётчик</t>
  </si>
  <si>
    <t>расчётный</t>
  </si>
  <si>
    <t>Акт. Реакт</t>
  </si>
  <si>
    <t>Западный сбыт</t>
  </si>
  <si>
    <t xml:space="preserve">Насосная ввод №1 ПМУП "Первоуральск-водоканал" </t>
  </si>
  <si>
    <t>ТП-21</t>
  </si>
  <si>
    <t>Насосная 4"А" (потребитель)</t>
  </si>
  <si>
    <t>СЭТ-4ТМ.02.2</t>
  </si>
  <si>
    <t>Центральный сбыт</t>
  </si>
  <si>
    <t xml:space="preserve">Насосная ввод №2 ПМУП "Первоур.-водок." </t>
  </si>
  <si>
    <t>Ст.Ванадий Первоуральского рудоуправления</t>
  </si>
  <si>
    <t>установ</t>
  </si>
  <si>
    <t>ТП-8                РУ-0,4кВ</t>
  </si>
  <si>
    <t>ст.Ванадий (потребитель)</t>
  </si>
  <si>
    <t>Тал.переезд Первоуральского рудоуправления</t>
  </si>
  <si>
    <t>ТП-19           РУ-0,4кВ</t>
  </si>
  <si>
    <t>Тал.переезд (потребитель)</t>
  </si>
  <si>
    <t>СЭТ-4ТМ.02М.    11</t>
  </si>
  <si>
    <t>0812114775</t>
  </si>
  <si>
    <t>снят</t>
  </si>
  <si>
    <t xml:space="preserve">Акт. </t>
  </si>
  <si>
    <t xml:space="preserve">СА4У-И678           </t>
  </si>
  <si>
    <t>Гаражный кооператив №36</t>
  </si>
  <si>
    <t>ЩСУ ст.нейтрализации</t>
  </si>
  <si>
    <t>ст.Нейтрализации (сетевая организация)</t>
  </si>
  <si>
    <t>ЗАО "Армад"</t>
  </si>
  <si>
    <t>ЩСУ 0,4кВ IIподъёма</t>
  </si>
  <si>
    <t>ЩСУ ЗАО "Армад" (потребитель)</t>
  </si>
  <si>
    <t>ЗАО "Армад" (резерв)</t>
  </si>
  <si>
    <t>ТП - 6</t>
  </si>
  <si>
    <t>РУ - 0,4 кВ</t>
  </si>
  <si>
    <t xml:space="preserve">СА4У-И672М           </t>
  </si>
  <si>
    <t>Ж.д. ст.Первоуральск</t>
  </si>
  <si>
    <t>Западный сбыт:</t>
  </si>
  <si>
    <t>СОГЛАСОВАНО:</t>
  </si>
  <si>
    <t>Руководитель исполнителя:</t>
  </si>
  <si>
    <t>Директор филиала Центральный сбыт</t>
  </si>
  <si>
    <t>Директор филиала Западный сбыт</t>
  </si>
  <si>
    <t>Исполнительный директор</t>
  </si>
  <si>
    <t>ОАО "Свердловэнергосбыт"</t>
  </si>
  <si>
    <t>ЗАО "Русский хром 1915"</t>
  </si>
  <si>
    <t>______________________ /А.П. Пьянков/</t>
  </si>
  <si>
    <t>_______________________ /Л.В.Панкратова/</t>
  </si>
  <si>
    <t>__________________ /Ю.А.Жильцов/</t>
  </si>
  <si>
    <t>"_____" ____________________ 2014 г.</t>
  </si>
  <si>
    <t>"_____" ____________________ 2014г.</t>
  </si>
  <si>
    <t>"_____" ____________________ 2014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</si>
</sst>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F800]dddd\,\ mmmm\ dd\,\ yyyy"/>
    <numFmt numFmtId="165" formatCode="0.0000"/>
    <numFmt numFmtId="166" formatCode="0.0"/>
    <numFmt numFmtId="167" formatCode="0.000"/>
    <numFmt numFmtId="168" formatCode="#,##0.0"/>
    <numFmt numFmtId="169" formatCode="#,##0.00000"/>
    <numFmt numFmtId="170" formatCode="&quot;$&quot;#,##0_);[Red]\(&quot;$&quot;#,##0\)"/>
    <numFmt numFmtId="171" formatCode="General_)"/>
  </numFmts>
  <fonts count="39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sz val="8"/>
      <name val="Agency FB"/>
      <family val="2"/>
    </font>
    <font>
      <sz val="10"/>
      <name val="Arial Cyr"/>
      <family val="2"/>
      <charset val="204"/>
    </font>
    <font>
      <sz val="9"/>
      <name val="Arial"/>
      <family val="2"/>
    </font>
    <font>
      <b/>
      <sz val="14"/>
      <name val="Arial Cyr"/>
      <charset val="204"/>
    </font>
    <font>
      <sz val="9"/>
      <color indexed="12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b/>
      <sz val="14"/>
      <name val="Arial Cyr"/>
      <family val="2"/>
      <charset val="204"/>
    </font>
    <font>
      <sz val="10"/>
      <color indexed="10"/>
      <name val="Arial Cyr"/>
      <charset val="204"/>
    </font>
    <font>
      <b/>
      <sz val="14"/>
      <name val="Times New Roman"/>
      <family val="1"/>
    </font>
    <font>
      <b/>
      <sz val="10"/>
      <color indexed="10"/>
      <name val="Arial Cyr"/>
      <charset val="204"/>
    </font>
    <font>
      <b/>
      <sz val="15"/>
      <name val="Arial Cyr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Helv"/>
    </font>
    <font>
      <sz val="10"/>
      <name val="NTHarmonica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70" fontId="25" fillId="0" borderId="0" applyFont="0" applyFill="0" applyBorder="0" applyAlignment="0" applyProtection="0"/>
    <xf numFmtId="0" fontId="1" fillId="0" borderId="0"/>
    <xf numFmtId="0" fontId="26" fillId="0" borderId="0"/>
    <xf numFmtId="0" fontId="27" fillId="0" borderId="0" applyNumberFormat="0">
      <alignment horizontal="left"/>
    </xf>
    <xf numFmtId="171" fontId="11" fillId="0" borderId="12">
      <protection locked="0"/>
    </xf>
    <xf numFmtId="44" fontId="1" fillId="0" borderId="0" applyFont="0" applyFill="0" applyBorder="0" applyAlignment="0" applyProtection="0"/>
    <xf numFmtId="0" fontId="28" fillId="0" borderId="0" applyBorder="0">
      <alignment horizontal="center" vertical="center" wrapText="1"/>
    </xf>
    <xf numFmtId="0" fontId="29" fillId="0" borderId="13" applyBorder="0">
      <alignment horizontal="center" vertical="center" wrapText="1"/>
    </xf>
    <xf numFmtId="171" fontId="30" fillId="5" borderId="12"/>
    <xf numFmtId="4" fontId="31" fillId="6" borderId="10" applyBorder="0">
      <alignment horizontal="right"/>
    </xf>
    <xf numFmtId="0" fontId="32" fillId="7" borderId="0" applyFill="0">
      <alignment wrapText="1"/>
    </xf>
    <xf numFmtId="0" fontId="33" fillId="0" borderId="0">
      <alignment horizontal="center" vertical="top" wrapText="1"/>
    </xf>
    <xf numFmtId="0" fontId="34" fillId="0" borderId="0">
      <alignment horizontal="center" vertical="center" wrapText="1"/>
    </xf>
    <xf numFmtId="0" fontId="37" fillId="0" borderId="0"/>
    <xf numFmtId="49" fontId="32" fillId="0" borderId="0">
      <alignment horizontal="center"/>
    </xf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31" fillId="7" borderId="0" applyBorder="0">
      <alignment horizontal="right"/>
    </xf>
    <xf numFmtId="4" fontId="31" fillId="8" borderId="14" applyBorder="0">
      <alignment horizontal="right"/>
    </xf>
    <xf numFmtId="4" fontId="31" fillId="7" borderId="10" applyFont="0" applyBorder="0">
      <alignment horizontal="right"/>
    </xf>
  </cellStyleXfs>
  <cellXfs count="9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Font="1" applyFill="1" applyBorder="1" applyAlignment="1" applyProtection="1">
      <alignment horizontal="center" vertical="center"/>
      <protection locked="0"/>
    </xf>
    <xf numFmtId="14" fontId="0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165" fontId="0" fillId="3" borderId="10" xfId="0" applyNumberFormat="1" applyFont="1" applyFill="1" applyBorder="1" applyAlignment="1" applyProtection="1">
      <alignment horizontal="center" vertical="center"/>
      <protection locked="0"/>
    </xf>
    <xf numFmtId="166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2" fontId="0" fillId="3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distributed"/>
    </xf>
    <xf numFmtId="49" fontId="19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6" fontId="0" fillId="4" borderId="10" xfId="0" applyNumberFormat="1" applyFont="1" applyFill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/>
    </xf>
    <xf numFmtId="2" fontId="0" fillId="3" borderId="9" xfId="0" applyNumberFormat="1" applyFont="1" applyFill="1" applyBorder="1" applyAlignment="1" applyProtection="1">
      <alignment horizontal="center" vertical="center"/>
      <protection locked="0"/>
    </xf>
    <xf numFmtId="167" fontId="7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0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168" fontId="17" fillId="0" borderId="10" xfId="0" applyNumberFormat="1" applyFont="1" applyBorder="1" applyAlignment="1">
      <alignment horizontal="center" vertical="center" wrapText="1"/>
    </xf>
    <xf numFmtId="168" fontId="20" fillId="0" borderId="10" xfId="0" applyNumberFormat="1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 wrapText="1"/>
    </xf>
    <xf numFmtId="169" fontId="21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0" fillId="0" borderId="4" xfId="0" applyFont="1" applyBorder="1" applyAlignment="1">
      <alignment horizontal="right" vertical="center" wrapText="1"/>
    </xf>
    <xf numFmtId="3" fontId="22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0" fontId="0" fillId="0" borderId="0" xfId="0" applyAlignment="1">
      <alignment vertic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wrapText="1"/>
    </xf>
  </cellXfs>
  <cellStyles count="22">
    <cellStyle name="Currency [0]" xfId="2"/>
    <cellStyle name="Normal_баланс для заливки" xfId="3"/>
    <cellStyle name="Normal1" xfId="4"/>
    <cellStyle name="Price_Body" xfId="5"/>
    <cellStyle name="Беззащитный" xfId="6"/>
    <cellStyle name="Денежный 2" xfId="7"/>
    <cellStyle name="Заголовок" xfId="8"/>
    <cellStyle name="ЗаголовокСтолбца" xfId="9"/>
    <cellStyle name="Защитный" xfId="10"/>
    <cellStyle name="Значение" xfId="11"/>
    <cellStyle name="Мои наименования показателей" xfId="12"/>
    <cellStyle name="Мой заголовок" xfId="13"/>
    <cellStyle name="Мой заголовок листа" xfId="14"/>
    <cellStyle name="Обычный" xfId="0" builtinId="0"/>
    <cellStyle name="Обычный 2" xfId="1"/>
    <cellStyle name="Стиль 1" xfId="15"/>
    <cellStyle name="Текстовый" xfId="16"/>
    <cellStyle name="Тысячи [0]_3Com" xfId="17"/>
    <cellStyle name="Тысячи_3Com" xfId="18"/>
    <cellStyle name="Формула" xfId="19"/>
    <cellStyle name="ФормулаВБ" xfId="20"/>
    <cellStyle name="ФормулаНаКонтроль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43;&#1083;&#1072;&#1074;&#1085;&#1086;&#1075;&#1086;%20&#1069;&#1085;&#1077;&#1088;&#1075;&#1077;&#1090;&#1080;&#1082;&#1072;\&#1044;&#1077;&#1084;&#1077;&#1085;&#1090;&#1100;&#1077;&#1074;&#1072;\&#1054;&#1073;&#1084;&#1077;&#1085;\&#1054;&#1090;&#1095;&#1105;&#1090;%20&#1101;%20&#1101;%20&#1040;&#1042;&#1043;14\&#1054;&#1090;&#1095;&#1105;&#1090;%20&#1074;%20&#1057;&#1069;&#1057;&#1073;%20&#1040;&#1042;&#1043;14\&#1087;&#1077;&#1088;&#1077;&#1076;&#1072;&#1095;&#1072;%20&#1101;%20&#1101;%20&#1072;&#1074;&#1075;&#1091;&#1089;&#1090;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43;&#1083;&#1072;&#1074;&#1085;&#1086;&#1075;&#1086;%20&#1069;&#1085;&#1077;&#1088;&#1075;&#1077;&#1090;&#1080;&#1082;&#1072;\&#1044;&#1077;&#1084;&#1077;&#1085;&#1090;&#1100;&#1077;&#1074;&#1072;\&#1054;&#1073;&#1084;&#1077;&#1085;\&#1054;&#1090;&#1095;&#1105;&#1090;%20&#1101;%20&#1101;%20&#1040;&#1042;&#1043;14\&#1054;&#1090;&#1095;&#1105;&#1090;%20&#1074;%20&#1057;&#1069;&#1057;&#1073;%20&#1040;&#1042;&#1043;14\&#1053;&#1086;&#1074;&#1099;&#1081;%20&#1086;&#1090;&#1095;&#1077;&#1090;%20&#1079;&#1072;%20&#1084;&#1077;&#1089;&#1103;&#1094;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43;&#1083;&#1072;&#1074;&#1085;&#1086;&#1075;&#1086;%20&#1069;&#1085;&#1077;&#1088;&#1075;&#1077;&#1090;&#1080;&#1082;&#1072;\&#1044;&#1077;&#1084;&#1077;&#1085;&#1090;&#1100;&#1077;&#1074;&#1072;\&#1054;&#1073;&#1084;&#1077;&#1085;\&#1054;&#1090;&#1095;&#1105;&#1090;%20&#1101;%20&#1101;%20&#1040;&#1042;&#1043;14\&#1054;&#1090;&#1095;&#1105;&#1090;%20&#1074;%20&#1057;&#1069;&#1057;&#1073;%20&#1040;&#1042;&#1043;14\&#1053;&#1086;&#1074;&#1099;&#1081;%20&#1086;&#1090;&#1095;&#1077;&#1090;%20&#1079;&#1072;%20&#1084;&#1077;&#1089;&#1103;&#1094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\&#1086;&#1073;&#1084;&#1077;&#1085;\Topol\Otchet\AktTrans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\&#1086;&#1073;&#1084;&#1077;&#1085;\&#1062;&#1077;&#1085;&#1086;&#1086;&#1073;&#1088;&#1072;&#1079;&#1086;&#1074;&#1072;&#1085;&#1080;&#1103;%20&#1074;%20&#1101;&#1085;&#1077;&#1088;&#1075;&#1077;&#1090;&#1080;&#1082;&#1077;\&#1056;&#1046;&#1040;&#1042;&#1048;&#1053;&#1040;%20&#1047;%20&#1043;\&#1042;%20&#1060;&#1057;&#1058;%20&#1052;&#1040;&#1049;%202006\&#1057;&#1074;&#1077;&#1088;&#1076;&#1083;&#1086;&#1074;&#1089;&#1082;&#1072;&#1103;%20&#1086;&#1073;&#1083;&#1072;&#1089;&#1090;&#1100;(&#1041;&#1072;&#1083;&#1072;&#1085;&#1089;&#109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х "/>
      <sheetName val="рх  (2)"/>
      <sheetName val="субабоненты  по напр"/>
      <sheetName val="субабоненты ведом"/>
      <sheetName val="Приложение 2"/>
      <sheetName val="Приложение №4"/>
      <sheetName val="Прил.10(баланс)"/>
      <sheetName val="Прил.4.Св ведомость"/>
    </sheetNames>
    <sheetDataSet>
      <sheetData sheetId="0">
        <row r="12">
          <cell r="D12" t="str">
            <v>август</v>
          </cell>
        </row>
        <row r="18">
          <cell r="R18">
            <v>41851</v>
          </cell>
          <cell r="T18">
            <v>41882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тех"/>
      <sheetName val="РХ 1915"/>
    </sheetNames>
    <sheetDataSet>
      <sheetData sheetId="0" refreshError="1"/>
      <sheetData sheetId="1" refreshError="1">
        <row r="47">
          <cell r="F47">
            <v>401.6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тех"/>
      <sheetName val="РХ 1915"/>
    </sheetNames>
    <sheetDataSet>
      <sheetData sheetId="0"/>
      <sheetData sheetId="1">
        <row r="48">
          <cell r="K48">
            <v>77465.399999999849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/>
      <sheetData sheetId="1"/>
      <sheetData sheetId="2"/>
      <sheetData sheetId="3"/>
      <sheetData sheetId="4" refreshError="1">
        <row r="8">
          <cell r="G8">
            <v>23793199</v>
          </cell>
        </row>
        <row r="9">
          <cell r="G9">
            <v>39644.699999999997</v>
          </cell>
        </row>
        <row r="11">
          <cell r="G11">
            <v>17248</v>
          </cell>
        </row>
        <row r="17">
          <cell r="G17">
            <v>6068</v>
          </cell>
          <cell r="W17">
            <v>71451</v>
          </cell>
        </row>
        <row r="18">
          <cell r="G18">
            <v>230977</v>
          </cell>
          <cell r="H18">
            <v>756.76</v>
          </cell>
          <cell r="I18">
            <v>14463</v>
          </cell>
          <cell r="J18">
            <v>6224.7</v>
          </cell>
          <cell r="K18">
            <v>933.96</v>
          </cell>
          <cell r="M18">
            <v>3689.64</v>
          </cell>
          <cell r="Q18">
            <v>1517.0999999999985</v>
          </cell>
          <cell r="R18">
            <v>294.33</v>
          </cell>
          <cell r="S18">
            <v>117.97</v>
          </cell>
          <cell r="T18">
            <v>11567.19</v>
          </cell>
          <cell r="W18">
            <v>685063</v>
          </cell>
          <cell r="X18">
            <v>95114.1</v>
          </cell>
          <cell r="Y18">
            <v>8703.4500000000007</v>
          </cell>
          <cell r="Z18">
            <v>1087.82</v>
          </cell>
          <cell r="AA18">
            <v>13391.7</v>
          </cell>
          <cell r="AB18">
            <v>4670</v>
          </cell>
          <cell r="AC18">
            <v>11580.5</v>
          </cell>
          <cell r="AD18">
            <v>19380.5</v>
          </cell>
          <cell r="AE18">
            <v>7887.7</v>
          </cell>
          <cell r="AF18">
            <v>1454.44</v>
          </cell>
          <cell r="AH18">
            <v>5549.54</v>
          </cell>
          <cell r="AI18">
            <v>54516</v>
          </cell>
          <cell r="AJ18">
            <v>32460.400000000001</v>
          </cell>
          <cell r="AK18">
            <v>17734.060000000001</v>
          </cell>
          <cell r="AL18">
            <v>14338.7</v>
          </cell>
          <cell r="AM18">
            <v>2316.9</v>
          </cell>
          <cell r="AP18">
            <v>145461.9</v>
          </cell>
          <cell r="AQ18">
            <v>218860.33</v>
          </cell>
          <cell r="AR18">
            <v>13029.7</v>
          </cell>
          <cell r="AS18">
            <v>136.14000000000004</v>
          </cell>
          <cell r="AT18">
            <v>25.52000000000001</v>
          </cell>
          <cell r="AU18">
            <v>333039.76</v>
          </cell>
          <cell r="AX18">
            <v>21236.36</v>
          </cell>
        </row>
        <row r="19">
          <cell r="G19">
            <v>60978</v>
          </cell>
          <cell r="H19">
            <v>199.82</v>
          </cell>
          <cell r="I19">
            <v>3818.2</v>
          </cell>
          <cell r="J19">
            <v>1643.3</v>
          </cell>
          <cell r="K19">
            <v>245.63</v>
          </cell>
          <cell r="M19">
            <v>974.07</v>
          </cell>
          <cell r="Q19">
            <v>400.5</v>
          </cell>
          <cell r="R19">
            <v>77.7</v>
          </cell>
          <cell r="S19">
            <v>31.14</v>
          </cell>
          <cell r="T19">
            <v>3117.69</v>
          </cell>
          <cell r="W19">
            <v>180856</v>
          </cell>
          <cell r="X19">
            <v>25110.1</v>
          </cell>
          <cell r="Y19">
            <v>2297.71</v>
          </cell>
          <cell r="Z19">
            <v>287.18</v>
          </cell>
          <cell r="AA19">
            <v>3535.4</v>
          </cell>
          <cell r="AB19">
            <v>1228.21</v>
          </cell>
          <cell r="AC19">
            <v>3057.3</v>
          </cell>
          <cell r="AD19">
            <v>5116.5</v>
          </cell>
          <cell r="AE19">
            <v>2082.4</v>
          </cell>
          <cell r="AF19">
            <v>383.97</v>
          </cell>
          <cell r="AH19">
            <v>1465.08</v>
          </cell>
          <cell r="AI19">
            <v>14392.3</v>
          </cell>
          <cell r="AJ19">
            <v>8569.5499999999993</v>
          </cell>
          <cell r="AK19">
            <v>4681.83</v>
          </cell>
          <cell r="AL19">
            <v>3785.4</v>
          </cell>
          <cell r="AM19">
            <v>611.66</v>
          </cell>
          <cell r="AP19">
            <v>38401.9</v>
          </cell>
          <cell r="AQ19">
            <v>57779.12</v>
          </cell>
          <cell r="AR19">
            <v>3439.9</v>
          </cell>
          <cell r="AS19">
            <v>35.94</v>
          </cell>
          <cell r="AT19">
            <v>6.740000000000002</v>
          </cell>
          <cell r="AU19">
            <v>89290.880000000005</v>
          </cell>
          <cell r="AX19">
            <v>5805.96</v>
          </cell>
        </row>
        <row r="20">
          <cell r="G20">
            <v>5014</v>
          </cell>
          <cell r="J20">
            <v>158.80000000000001</v>
          </cell>
          <cell r="K20">
            <v>29.2</v>
          </cell>
          <cell r="M20">
            <v>0</v>
          </cell>
          <cell r="Q20">
            <v>0</v>
          </cell>
          <cell r="T20">
            <v>2307</v>
          </cell>
          <cell r="W20">
            <v>410810</v>
          </cell>
          <cell r="X20">
            <v>7899</v>
          </cell>
          <cell r="Y20">
            <v>1044.0999999999999</v>
          </cell>
          <cell r="Z20">
            <v>0</v>
          </cell>
          <cell r="AA20">
            <v>385.5</v>
          </cell>
          <cell r="AB20">
            <v>0</v>
          </cell>
          <cell r="AC20">
            <v>838</v>
          </cell>
          <cell r="AD20">
            <v>1100</v>
          </cell>
          <cell r="AE20">
            <v>0</v>
          </cell>
          <cell r="AF20">
            <v>0</v>
          </cell>
          <cell r="AI20">
            <v>3140</v>
          </cell>
          <cell r="AJ20">
            <v>3739</v>
          </cell>
          <cell r="AK20">
            <v>2303.3000000000002</v>
          </cell>
          <cell r="AL20">
            <v>8800.6</v>
          </cell>
          <cell r="AM20">
            <v>10.8</v>
          </cell>
          <cell r="AP20">
            <v>379894.2</v>
          </cell>
          <cell r="AQ20">
            <v>3645.14</v>
          </cell>
          <cell r="AR20">
            <v>0</v>
          </cell>
          <cell r="AS20">
            <v>44.58</v>
          </cell>
          <cell r="AT20">
            <v>9.6999999999999993</v>
          </cell>
          <cell r="AU20">
            <v>375551.48</v>
          </cell>
          <cell r="AX20">
            <v>5754.15</v>
          </cell>
        </row>
        <row r="21">
          <cell r="G21">
            <v>6734445</v>
          </cell>
          <cell r="I21">
            <v>7176.8</v>
          </cell>
          <cell r="J21">
            <v>480</v>
          </cell>
        </row>
        <row r="25">
          <cell r="G25">
            <v>1736773</v>
          </cell>
          <cell r="W25">
            <v>0</v>
          </cell>
        </row>
        <row r="27">
          <cell r="G27">
            <v>0</v>
          </cell>
          <cell r="W27">
            <v>2823475</v>
          </cell>
        </row>
        <row r="29">
          <cell r="O29">
            <v>12.17</v>
          </cell>
          <cell r="P29">
            <v>11.15</v>
          </cell>
          <cell r="AG29">
            <v>11.15</v>
          </cell>
        </row>
        <row r="30">
          <cell r="G30">
            <v>6160</v>
          </cell>
          <cell r="W30">
            <v>0</v>
          </cell>
        </row>
        <row r="31">
          <cell r="G31">
            <v>218317</v>
          </cell>
          <cell r="H31">
            <v>106.46</v>
          </cell>
          <cell r="I31">
            <v>4988.7</v>
          </cell>
          <cell r="J31">
            <v>2047.3000000000002</v>
          </cell>
          <cell r="K31">
            <v>1018.6000000000022</v>
          </cell>
          <cell r="L31">
            <v>5094.37</v>
          </cell>
          <cell r="M31">
            <v>363.03</v>
          </cell>
          <cell r="N31">
            <v>0</v>
          </cell>
          <cell r="O31">
            <v>96003.3</v>
          </cell>
          <cell r="P31">
            <v>120589.3</v>
          </cell>
          <cell r="Q31">
            <v>587.02000000000044</v>
          </cell>
          <cell r="R31">
            <v>2216.0700000000002</v>
          </cell>
          <cell r="S31">
            <v>363.17</v>
          </cell>
          <cell r="T31">
            <v>8786.5499999999993</v>
          </cell>
          <cell r="W31">
            <v>741145</v>
          </cell>
          <cell r="X31">
            <v>104467.87000000001</v>
          </cell>
          <cell r="Y31">
            <v>23584.400000000001</v>
          </cell>
          <cell r="Z31">
            <v>99741.16</v>
          </cell>
          <cell r="AA31">
            <v>29308.800000000003</v>
          </cell>
          <cell r="AB31">
            <v>12334.83</v>
          </cell>
          <cell r="AC31">
            <v>11724.21</v>
          </cell>
          <cell r="AD31">
            <v>26464.3</v>
          </cell>
          <cell r="AE31">
            <v>19689.86</v>
          </cell>
          <cell r="AF31">
            <v>7505.3700000000008</v>
          </cell>
          <cell r="AG31">
            <v>32341.33</v>
          </cell>
          <cell r="AH31">
            <v>10598.73</v>
          </cell>
          <cell r="AI31">
            <v>34423.979999999996</v>
          </cell>
          <cell r="AJ31">
            <v>25447.930000076401</v>
          </cell>
          <cell r="AK31">
            <v>15671.769999999999</v>
          </cell>
          <cell r="AL31">
            <v>11712.1</v>
          </cell>
          <cell r="AM31">
            <v>2116.9</v>
          </cell>
          <cell r="AN31">
            <v>24222.84</v>
          </cell>
          <cell r="AP31">
            <v>420259.60000000003</v>
          </cell>
          <cell r="AQ31">
            <v>79050.670000000027</v>
          </cell>
          <cell r="AR31">
            <v>17193.72</v>
          </cell>
          <cell r="AS31">
            <v>0</v>
          </cell>
          <cell r="AT31">
            <v>0</v>
          </cell>
          <cell r="AU31">
            <v>705926.38</v>
          </cell>
          <cell r="AX31">
            <v>71333.990000000005</v>
          </cell>
        </row>
        <row r="34">
          <cell r="G34">
            <v>73800</v>
          </cell>
          <cell r="W34">
            <v>32484</v>
          </cell>
          <cell r="AQ34">
            <v>28500.37</v>
          </cell>
          <cell r="AU34">
            <v>495.37</v>
          </cell>
        </row>
        <row r="35">
          <cell r="G35">
            <v>0</v>
          </cell>
          <cell r="T35">
            <v>710.2</v>
          </cell>
          <cell r="W35">
            <v>0</v>
          </cell>
          <cell r="AP35">
            <v>12350</v>
          </cell>
          <cell r="AU35">
            <v>8205.9</v>
          </cell>
        </row>
        <row r="38">
          <cell r="G38">
            <v>41815</v>
          </cell>
          <cell r="W38">
            <v>198900</v>
          </cell>
        </row>
        <row r="40">
          <cell r="G40">
            <v>41815</v>
          </cell>
          <cell r="W40">
            <v>198900</v>
          </cell>
          <cell r="AI40">
            <v>12050</v>
          </cell>
        </row>
        <row r="41">
          <cell r="G41">
            <v>100163</v>
          </cell>
          <cell r="H41">
            <v>49.22</v>
          </cell>
          <cell r="I41">
            <v>2488.1</v>
          </cell>
          <cell r="J41">
            <v>711</v>
          </cell>
          <cell r="K41">
            <v>214.54</v>
          </cell>
          <cell r="Q41">
            <v>1.6999999999998181</v>
          </cell>
          <cell r="R41">
            <v>0</v>
          </cell>
          <cell r="S41">
            <v>0</v>
          </cell>
          <cell r="T41">
            <v>2391.85</v>
          </cell>
          <cell r="W41">
            <v>348991</v>
          </cell>
          <cell r="X41">
            <v>17308</v>
          </cell>
          <cell r="Y41">
            <v>2800.79</v>
          </cell>
          <cell r="Z41">
            <v>2.2000000000000002</v>
          </cell>
          <cell r="AA41">
            <v>1682.9</v>
          </cell>
          <cell r="AB41">
            <v>806.5</v>
          </cell>
          <cell r="AC41">
            <v>148.69999999999999</v>
          </cell>
          <cell r="AD41">
            <v>8273.4</v>
          </cell>
          <cell r="AE41">
            <v>6762</v>
          </cell>
          <cell r="AF41">
            <v>0</v>
          </cell>
          <cell r="AG41">
            <v>0</v>
          </cell>
          <cell r="AH41">
            <v>816.38</v>
          </cell>
          <cell r="AI41">
            <v>27725.7</v>
          </cell>
          <cell r="AJ41">
            <v>3786.15</v>
          </cell>
          <cell r="AK41">
            <v>2841</v>
          </cell>
          <cell r="AL41">
            <v>3191.5</v>
          </cell>
          <cell r="AM41">
            <v>193.5</v>
          </cell>
          <cell r="AP41">
            <v>417063.3</v>
          </cell>
          <cell r="AQ41">
            <v>306.52</v>
          </cell>
          <cell r="AR41">
            <v>1103.4000000000001</v>
          </cell>
          <cell r="AU41">
            <v>69599.83</v>
          </cell>
          <cell r="AX41">
            <v>1583.46</v>
          </cell>
        </row>
        <row r="42">
          <cell r="G42">
            <v>22860</v>
          </cell>
          <cell r="W42">
            <v>143564</v>
          </cell>
        </row>
        <row r="44">
          <cell r="G44">
            <v>0</v>
          </cell>
          <cell r="W44">
            <v>200</v>
          </cell>
        </row>
        <row r="47">
          <cell r="G47">
            <v>36597.796299999995</v>
          </cell>
          <cell r="H47">
            <v>56.03</v>
          </cell>
          <cell r="I47">
            <v>505.37</v>
          </cell>
          <cell r="J47">
            <v>216.0204</v>
          </cell>
          <cell r="K47">
            <v>99.18</v>
          </cell>
          <cell r="L47">
            <v>220.77</v>
          </cell>
          <cell r="M47">
            <v>110.84</v>
          </cell>
          <cell r="N47">
            <v>0</v>
          </cell>
          <cell r="O47">
            <v>4138.05</v>
          </cell>
          <cell r="P47">
            <v>1460.43</v>
          </cell>
          <cell r="Q47">
            <v>129.65</v>
          </cell>
          <cell r="R47">
            <v>147.97</v>
          </cell>
          <cell r="S47">
            <v>380.38</v>
          </cell>
          <cell r="T47">
            <v>17211.16</v>
          </cell>
          <cell r="W47">
            <v>35795.599999999999</v>
          </cell>
          <cell r="X47">
            <v>609.03</v>
          </cell>
          <cell r="Y47">
            <v>125.16</v>
          </cell>
          <cell r="Z47">
            <v>711.39</v>
          </cell>
          <cell r="AA47">
            <v>79.819999999999993</v>
          </cell>
          <cell r="AB47">
            <v>54.55</v>
          </cell>
          <cell r="AC47">
            <v>87.69</v>
          </cell>
          <cell r="AD47">
            <v>213.62</v>
          </cell>
          <cell r="AE47">
            <v>72.98</v>
          </cell>
          <cell r="AF47">
            <v>28.92</v>
          </cell>
          <cell r="AG47">
            <v>92.84</v>
          </cell>
          <cell r="AH47">
            <v>56.03</v>
          </cell>
          <cell r="AI47">
            <v>505.37</v>
          </cell>
          <cell r="AJ47">
            <v>220.77</v>
          </cell>
          <cell r="AK47">
            <v>110.84</v>
          </cell>
          <cell r="AL47">
            <v>169.94640000000001</v>
          </cell>
          <cell r="AM47">
            <v>25.4</v>
          </cell>
          <cell r="AN47">
            <v>99.18</v>
          </cell>
          <cell r="AP47">
            <v>4138.05</v>
          </cell>
          <cell r="AQ47">
            <v>1460.43</v>
          </cell>
          <cell r="AR47">
            <v>129.65</v>
          </cell>
          <cell r="AS47">
            <v>147.97</v>
          </cell>
          <cell r="AT47">
            <v>380.38</v>
          </cell>
          <cell r="AU47">
            <v>17802.28</v>
          </cell>
          <cell r="AX47">
            <v>3665.43</v>
          </cell>
        </row>
      </sheetData>
      <sheetData sheetId="5" refreshError="1">
        <row r="8">
          <cell r="AX8">
            <v>0</v>
          </cell>
          <cell r="AY8">
            <v>0</v>
          </cell>
        </row>
        <row r="9">
          <cell r="AX9">
            <v>0</v>
          </cell>
          <cell r="AY9">
            <v>0</v>
          </cell>
        </row>
        <row r="11">
          <cell r="G11">
            <v>18260.457599999998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815.03051999999991</v>
          </cell>
          <cell r="I18">
            <v>15576.651</v>
          </cell>
          <cell r="J18">
            <v>6704.0018999999993</v>
          </cell>
          <cell r="K18">
            <v>1005.87492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215.20613999999998</v>
          </cell>
          <cell r="I19">
            <v>4112.2013999999999</v>
          </cell>
          <cell r="J19">
            <v>1769.8340999999998</v>
          </cell>
          <cell r="K19">
            <v>264.54350999999997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5014</v>
          </cell>
          <cell r="H20">
            <v>0</v>
          </cell>
          <cell r="I20">
            <v>0</v>
          </cell>
          <cell r="J20">
            <v>158.80000000000001</v>
          </cell>
          <cell r="K20">
            <v>29.2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2307</v>
          </cell>
          <cell r="W20">
            <v>410810</v>
          </cell>
          <cell r="X20">
            <v>7899</v>
          </cell>
          <cell r="Y20">
            <v>1044.0999999999999</v>
          </cell>
          <cell r="Z20">
            <v>0</v>
          </cell>
          <cell r="AA20">
            <v>385.5</v>
          </cell>
          <cell r="AB20">
            <v>0</v>
          </cell>
          <cell r="AC20">
            <v>838</v>
          </cell>
          <cell r="AD20">
            <v>1100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3140</v>
          </cell>
          <cell r="AJ20">
            <v>0</v>
          </cell>
          <cell r="AK20">
            <v>0</v>
          </cell>
          <cell r="AL20">
            <v>8800.6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9.6999999999999993</v>
          </cell>
          <cell r="AU20">
            <v>2307</v>
          </cell>
          <cell r="AX20">
            <v>2307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</row>
        <row r="31">
          <cell r="G31">
            <v>230761.06899999999</v>
          </cell>
          <cell r="H31">
            <v>112.52821999999999</v>
          </cell>
          <cell r="I31">
            <v>5273.0558999999994</v>
          </cell>
          <cell r="J31">
            <v>2163.9960999999998</v>
          </cell>
          <cell r="K31">
            <v>1076.6602000000023</v>
          </cell>
          <cell r="L31">
            <v>5384.7490899999993</v>
          </cell>
          <cell r="M31">
            <v>383.72270999999995</v>
          </cell>
          <cell r="N31">
            <v>0</v>
          </cell>
          <cell r="O31">
            <v>101475.4881</v>
          </cell>
          <cell r="P31">
            <v>127462.89009999999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  <cell r="AX31">
            <v>9287.3833499999982</v>
          </cell>
          <cell r="AY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52.025539999999992</v>
          </cell>
          <cell r="I41">
            <v>2629.9216999999999</v>
          </cell>
          <cell r="J41">
            <v>751.52699999999993</v>
          </cell>
          <cell r="K41">
            <v>226.76877999999999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57.598503820000005</v>
          </cell>
          <cell r="I47">
            <v>519.51732778000007</v>
          </cell>
          <cell r="J47">
            <v>222.0676750776</v>
          </cell>
          <cell r="K47">
            <v>101.95644492000001</v>
          </cell>
          <cell r="L47">
            <v>226.95023538000004</v>
          </cell>
          <cell r="M47">
            <v>113.94285496000001</v>
          </cell>
          <cell r="N47">
            <v>0</v>
          </cell>
          <cell r="O47">
            <v>4253.8905717000007</v>
          </cell>
          <cell r="P47">
            <v>1501.3132774200001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6" refreshError="1">
        <row r="8">
          <cell r="AX8">
            <v>0</v>
          </cell>
          <cell r="AY8">
            <v>0</v>
          </cell>
        </row>
        <row r="9">
          <cell r="AX9">
            <v>0</v>
          </cell>
          <cell r="AY9">
            <v>0</v>
          </cell>
        </row>
        <row r="11">
          <cell r="G11">
            <v>18369.12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815.03051999999991</v>
          </cell>
          <cell r="I18">
            <v>15576.651</v>
          </cell>
          <cell r="J18">
            <v>6704.0018999999993</v>
          </cell>
          <cell r="K18">
            <v>1005.87492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215.20613999999998</v>
          </cell>
          <cell r="I19">
            <v>4112.2013999999999</v>
          </cell>
          <cell r="J19">
            <v>1769.8340999999998</v>
          </cell>
          <cell r="K19">
            <v>264.54350999999997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5114.28</v>
          </cell>
          <cell r="H20">
            <v>0</v>
          </cell>
          <cell r="I20">
            <v>0</v>
          </cell>
          <cell r="J20">
            <v>161.97600000000003</v>
          </cell>
          <cell r="K20">
            <v>29.783999999999999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2353.14</v>
          </cell>
          <cell r="W20">
            <v>419026.2</v>
          </cell>
          <cell r="X20">
            <v>8056.9800000000005</v>
          </cell>
          <cell r="Y20">
            <v>1064.982</v>
          </cell>
          <cell r="Z20">
            <v>0</v>
          </cell>
          <cell r="AA20">
            <v>393.21</v>
          </cell>
          <cell r="AB20">
            <v>0</v>
          </cell>
          <cell r="AC20">
            <v>854.76</v>
          </cell>
          <cell r="AD20">
            <v>1122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3202.8</v>
          </cell>
          <cell r="AJ20">
            <v>0</v>
          </cell>
          <cell r="AK20">
            <v>0</v>
          </cell>
          <cell r="AL20">
            <v>8976.612000000001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9.8940000000000001</v>
          </cell>
          <cell r="AU20">
            <v>2353.14</v>
          </cell>
          <cell r="AX20">
            <v>2353.14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</row>
        <row r="31">
          <cell r="G31">
            <v>230761.06899999999</v>
          </cell>
          <cell r="H31">
            <v>112.52821999999999</v>
          </cell>
          <cell r="I31">
            <v>5273.0558999999994</v>
          </cell>
          <cell r="J31">
            <v>2163.9960999999998</v>
          </cell>
          <cell r="K31">
            <v>1076.6602000000023</v>
          </cell>
          <cell r="L31">
            <v>5384.7490899999993</v>
          </cell>
          <cell r="M31">
            <v>383.72270999999995</v>
          </cell>
          <cell r="N31">
            <v>0</v>
          </cell>
          <cell r="O31">
            <v>101475.4881</v>
          </cell>
          <cell r="P31">
            <v>127462.89009999999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  <cell r="AX31">
            <v>9287.3833499999982</v>
          </cell>
          <cell r="AY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52.025539999999992</v>
          </cell>
          <cell r="I41">
            <v>2629.9216999999999</v>
          </cell>
          <cell r="J41">
            <v>751.52699999999993</v>
          </cell>
          <cell r="K41">
            <v>226.76877999999999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57.598503820000005</v>
          </cell>
          <cell r="I47">
            <v>519.51732778000007</v>
          </cell>
          <cell r="J47">
            <v>222.0676750776</v>
          </cell>
          <cell r="K47">
            <v>101.95644492000001</v>
          </cell>
          <cell r="L47">
            <v>226.95023538000004</v>
          </cell>
          <cell r="M47">
            <v>113.94285496000001</v>
          </cell>
          <cell r="N47">
            <v>0</v>
          </cell>
          <cell r="O47">
            <v>4253.8905717000007</v>
          </cell>
          <cell r="P47">
            <v>1501.3132774200001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view="pageBreakPreview" zoomScale="75" zoomScaleNormal="75" zoomScaleSheetLayoutView="75" workbookViewId="0">
      <selection activeCell="D15" sqref="D15"/>
    </sheetView>
  </sheetViews>
  <sheetFormatPr defaultRowHeight="12.75"/>
  <cols>
    <col min="1" max="1" width="4.85546875" style="1" customWidth="1"/>
    <col min="2" max="2" width="28.42578125" style="1" customWidth="1"/>
    <col min="3" max="3" width="5" style="1" customWidth="1"/>
    <col min="4" max="4" width="10.5703125" style="1" customWidth="1"/>
    <col min="5" max="5" width="9.7109375" style="1" customWidth="1"/>
    <col min="6" max="6" width="12.5703125" style="1" customWidth="1"/>
    <col min="7" max="7" width="17.7109375" style="1" customWidth="1"/>
    <col min="8" max="8" width="10.85546875" style="1" customWidth="1"/>
    <col min="9" max="9" width="11" style="1" customWidth="1"/>
    <col min="10" max="10" width="5.7109375" style="1" customWidth="1"/>
    <col min="11" max="11" width="11" style="1" customWidth="1"/>
    <col min="12" max="12" width="12.5703125" style="1" customWidth="1"/>
    <col min="13" max="14" width="13.7109375" style="1" customWidth="1"/>
    <col min="15" max="15" width="14.140625" style="1" customWidth="1"/>
    <col min="16" max="17" width="13.7109375" style="1" customWidth="1"/>
    <col min="18" max="18" width="11.5703125" style="1" customWidth="1"/>
    <col min="19" max="19" width="6.28515625" style="1" customWidth="1"/>
    <col min="20" max="20" width="5.85546875" style="1" customWidth="1"/>
    <col min="21" max="22" width="13.7109375" style="1" customWidth="1"/>
    <col min="23" max="23" width="14.140625" style="1" customWidth="1"/>
    <col min="24" max="24" width="15.42578125" style="1" customWidth="1"/>
    <col min="25" max="25" width="13.85546875" style="1" bestFit="1" customWidth="1"/>
    <col min="26" max="16384" width="9.140625" style="1"/>
  </cols>
  <sheetData>
    <row r="1" spans="1:25" ht="9.9499999999999993" customHeight="1">
      <c r="S1" s="2" t="s">
        <v>0</v>
      </c>
      <c r="T1" s="2"/>
      <c r="U1" s="2"/>
      <c r="V1" s="2"/>
      <c r="W1" s="2"/>
      <c r="X1" s="2"/>
      <c r="Y1" s="3"/>
    </row>
    <row r="2" spans="1:25" ht="9.9499999999999993" customHeight="1">
      <c r="S2" s="2" t="s">
        <v>1</v>
      </c>
      <c r="T2" s="2"/>
      <c r="U2" s="2"/>
      <c r="V2" s="2"/>
      <c r="W2" s="2"/>
      <c r="X2" s="2"/>
      <c r="Y2" s="3"/>
    </row>
    <row r="3" spans="1:25" ht="9.9499999999999993" customHeight="1">
      <c r="S3" s="2" t="s">
        <v>2</v>
      </c>
      <c r="T3" s="2"/>
      <c r="U3" s="2"/>
      <c r="V3" s="2"/>
      <c r="W3" s="2"/>
      <c r="X3" s="2"/>
      <c r="Y3" s="3"/>
    </row>
    <row r="4" spans="1:25" ht="9.9499999999999993" customHeight="1">
      <c r="S4" s="2" t="s">
        <v>3</v>
      </c>
      <c r="T4" s="2"/>
      <c r="U4" s="2"/>
      <c r="V4" s="2"/>
      <c r="W4" s="2"/>
      <c r="X4" s="2"/>
      <c r="Y4" s="3"/>
    </row>
    <row r="5" spans="1:25" ht="12.75" customHeight="1">
      <c r="F5" s="4" t="s">
        <v>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5" ht="14.25" customHeight="1"/>
    <row r="7" spans="1:25" ht="12.75" customHeight="1">
      <c r="I7" s="5" t="s">
        <v>5</v>
      </c>
      <c r="J7" s="5"/>
      <c r="K7" s="5"/>
      <c r="L7" s="5"/>
      <c r="M7" s="5"/>
    </row>
    <row r="8" spans="1:25">
      <c r="V8" s="1" t="s">
        <v>6</v>
      </c>
    </row>
    <row r="9" spans="1:25" ht="15.75" customHeight="1">
      <c r="B9" s="6" t="str">
        <f>'[1]рх '!D12</f>
        <v>август</v>
      </c>
      <c r="C9" s="7"/>
      <c r="D9" s="8" t="s">
        <v>7</v>
      </c>
    </row>
    <row r="11" spans="1:25" ht="76.5" customHeight="1">
      <c r="A11" s="9" t="s">
        <v>8</v>
      </c>
      <c r="B11" s="9" t="s">
        <v>9</v>
      </c>
      <c r="C11" s="10"/>
      <c r="D11" s="11" t="s">
        <v>10</v>
      </c>
      <c r="E11" s="11" t="s">
        <v>11</v>
      </c>
      <c r="F11" s="9" t="s">
        <v>12</v>
      </c>
      <c r="G11" s="9" t="s">
        <v>13</v>
      </c>
      <c r="H11" s="12" t="s">
        <v>14</v>
      </c>
      <c r="I11" s="12" t="s">
        <v>15</v>
      </c>
      <c r="J11" s="12" t="s">
        <v>16</v>
      </c>
      <c r="K11" s="12" t="s">
        <v>17</v>
      </c>
      <c r="L11" s="12" t="s">
        <v>18</v>
      </c>
      <c r="M11" s="12" t="s">
        <v>19</v>
      </c>
      <c r="N11" s="12" t="s">
        <v>20</v>
      </c>
      <c r="O11" s="12" t="s">
        <v>21</v>
      </c>
      <c r="P11" s="12" t="s">
        <v>22</v>
      </c>
      <c r="Q11" s="12" t="s">
        <v>23</v>
      </c>
      <c r="R11" s="12" t="s">
        <v>24</v>
      </c>
      <c r="S11" s="13" t="s">
        <v>25</v>
      </c>
      <c r="T11" s="14"/>
      <c r="U11" s="14"/>
      <c r="V11" s="14"/>
      <c r="W11" s="15"/>
      <c r="X11" s="12" t="s">
        <v>26</v>
      </c>
    </row>
    <row r="12" spans="1:25" ht="21.75" customHeight="1">
      <c r="A12" s="16"/>
      <c r="B12" s="16"/>
      <c r="C12" s="17"/>
      <c r="D12" s="18"/>
      <c r="E12" s="18"/>
      <c r="F12" s="16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21"/>
      <c r="U12" s="21"/>
      <c r="V12" s="21"/>
      <c r="W12" s="22"/>
      <c r="X12" s="19"/>
    </row>
    <row r="13" spans="1:25" ht="39" customHeight="1">
      <c r="A13" s="23"/>
      <c r="B13" s="23"/>
      <c r="C13" s="24"/>
      <c r="D13" s="25"/>
      <c r="E13" s="25"/>
      <c r="F13" s="23"/>
      <c r="G13" s="23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 t="s">
        <v>27</v>
      </c>
      <c r="T13" s="27" t="s">
        <v>28</v>
      </c>
      <c r="U13" s="27" t="s">
        <v>29</v>
      </c>
      <c r="V13" s="27" t="s">
        <v>30</v>
      </c>
      <c r="W13" s="27" t="s">
        <v>31</v>
      </c>
      <c r="X13" s="26"/>
    </row>
    <row r="14" spans="1:25">
      <c r="A14" s="28">
        <v>1</v>
      </c>
      <c r="B14" s="28">
        <v>2</v>
      </c>
      <c r="C14" s="28"/>
      <c r="D14" s="28"/>
      <c r="E14" s="28"/>
      <c r="F14" s="28">
        <v>7</v>
      </c>
      <c r="G14" s="28">
        <v>8</v>
      </c>
      <c r="H14" s="28">
        <v>9</v>
      </c>
      <c r="I14" s="28">
        <v>10</v>
      </c>
      <c r="J14" s="28">
        <v>11</v>
      </c>
      <c r="K14" s="28">
        <v>12</v>
      </c>
      <c r="L14" s="28">
        <v>13</v>
      </c>
      <c r="M14" s="28">
        <v>18</v>
      </c>
      <c r="N14" s="28">
        <v>19</v>
      </c>
      <c r="O14" s="28">
        <v>20</v>
      </c>
      <c r="P14" s="28">
        <v>21</v>
      </c>
      <c r="Q14" s="28">
        <v>22</v>
      </c>
      <c r="R14" s="28">
        <v>23</v>
      </c>
      <c r="S14" s="28">
        <v>24</v>
      </c>
      <c r="T14" s="28">
        <v>25</v>
      </c>
      <c r="U14" s="28">
        <v>26</v>
      </c>
      <c r="V14" s="28">
        <v>27</v>
      </c>
      <c r="W14" s="28">
        <v>28</v>
      </c>
      <c r="X14" s="28">
        <v>29</v>
      </c>
    </row>
    <row r="15" spans="1:25" ht="38.25" customHeight="1">
      <c r="A15" s="27">
        <v>1</v>
      </c>
      <c r="B15" s="29" t="s">
        <v>32</v>
      </c>
      <c r="C15" s="30" t="s">
        <v>33</v>
      </c>
      <c r="D15" s="31">
        <v>815544910</v>
      </c>
      <c r="E15" s="31">
        <v>55449</v>
      </c>
      <c r="F15" s="27" t="s">
        <v>34</v>
      </c>
      <c r="G15" s="27" t="s">
        <v>35</v>
      </c>
      <c r="H15" s="32" t="s">
        <v>36</v>
      </c>
      <c r="I15" s="32" t="s">
        <v>37</v>
      </c>
      <c r="J15" s="33" t="s">
        <v>38</v>
      </c>
      <c r="K15" s="32" t="str">
        <f>K16</f>
        <v>СЭТ-4ТМ.02.2</v>
      </c>
      <c r="L15" s="32">
        <v>812114754</v>
      </c>
      <c r="M15" s="34">
        <f>'[1]рх '!R18</f>
        <v>41851</v>
      </c>
      <c r="N15" s="35">
        <v>295.72000000000003</v>
      </c>
      <c r="O15" s="36">
        <f>'[1]рх '!T18</f>
        <v>41882</v>
      </c>
      <c r="P15" s="35">
        <v>295.72000000000003</v>
      </c>
      <c r="Q15" s="37">
        <f t="shared" ref="Q15:Q24" si="0">P15-N15</f>
        <v>0</v>
      </c>
      <c r="R15" s="38">
        <v>60</v>
      </c>
      <c r="S15" s="27"/>
      <c r="T15" s="27"/>
      <c r="U15" s="39">
        <v>39</v>
      </c>
      <c r="V15" s="40"/>
      <c r="W15" s="39">
        <f>U15</f>
        <v>39</v>
      </c>
      <c r="X15" s="27" t="s">
        <v>39</v>
      </c>
      <c r="Y15" s="41"/>
    </row>
    <row r="16" spans="1:25" ht="37.5" customHeight="1">
      <c r="A16" s="27">
        <v>2</v>
      </c>
      <c r="B16" s="29" t="s">
        <v>40</v>
      </c>
      <c r="C16" s="29"/>
      <c r="D16" s="31">
        <v>815540120</v>
      </c>
      <c r="E16" s="42">
        <v>60645</v>
      </c>
      <c r="F16" s="27" t="s">
        <v>41</v>
      </c>
      <c r="G16" s="27" t="s">
        <v>42</v>
      </c>
      <c r="H16" s="32" t="s">
        <v>36</v>
      </c>
      <c r="I16" s="32" t="s">
        <v>37</v>
      </c>
      <c r="J16" s="33" t="s">
        <v>38</v>
      </c>
      <c r="K16" s="32" t="s">
        <v>43</v>
      </c>
      <c r="L16" s="43">
        <v>12054123</v>
      </c>
      <c r="M16" s="34">
        <f t="shared" ref="M16:M24" si="1">M15</f>
        <v>41851</v>
      </c>
      <c r="N16" s="44">
        <v>697.27440000000001</v>
      </c>
      <c r="O16" s="36">
        <f>O15</f>
        <v>41882</v>
      </c>
      <c r="P16" s="44">
        <v>724.29840000000002</v>
      </c>
      <c r="Q16" s="45">
        <f t="shared" si="0"/>
        <v>27.024000000000001</v>
      </c>
      <c r="R16" s="46">
        <v>120</v>
      </c>
      <c r="S16" s="27"/>
      <c r="T16" s="27"/>
      <c r="U16" s="39">
        <f t="shared" ref="U16:U24" si="2">ROUND(Q16*R16,0)</f>
        <v>3243</v>
      </c>
      <c r="V16" s="47"/>
      <c r="W16" s="39">
        <f>U16</f>
        <v>3243</v>
      </c>
      <c r="X16" s="27" t="s">
        <v>44</v>
      </c>
      <c r="Y16" s="41"/>
    </row>
    <row r="17" spans="1:25" ht="37.5" customHeight="1">
      <c r="A17" s="27"/>
      <c r="B17" s="29" t="s">
        <v>45</v>
      </c>
      <c r="C17" s="29"/>
      <c r="D17" s="31">
        <v>8134230</v>
      </c>
      <c r="E17" s="42">
        <v>60645</v>
      </c>
      <c r="F17" s="27" t="s">
        <v>41</v>
      </c>
      <c r="G17" s="27" t="s">
        <v>42</v>
      </c>
      <c r="H17" s="32" t="s">
        <v>36</v>
      </c>
      <c r="I17" s="32" t="s">
        <v>37</v>
      </c>
      <c r="J17" s="33" t="s">
        <v>38</v>
      </c>
      <c r="K17" s="32" t="s">
        <v>43</v>
      </c>
      <c r="L17" s="48">
        <v>12054150</v>
      </c>
      <c r="M17" s="34">
        <f t="shared" si="1"/>
        <v>41851</v>
      </c>
      <c r="N17" s="44">
        <v>10845.882799999999</v>
      </c>
      <c r="O17" s="36">
        <f t="shared" ref="O17:O24" si="3">O16</f>
        <v>41882</v>
      </c>
      <c r="P17" s="44">
        <v>11303.866</v>
      </c>
      <c r="Q17" s="45">
        <f t="shared" si="0"/>
        <v>457.98320000000058</v>
      </c>
      <c r="R17" s="46">
        <v>120</v>
      </c>
      <c r="S17" s="27"/>
      <c r="T17" s="27"/>
      <c r="U17" s="39">
        <f t="shared" si="2"/>
        <v>54958</v>
      </c>
      <c r="V17" s="47"/>
      <c r="W17" s="39">
        <f>U17</f>
        <v>54958</v>
      </c>
      <c r="X17" s="27" t="s">
        <v>44</v>
      </c>
    </row>
    <row r="18" spans="1:25" ht="39" customHeight="1">
      <c r="A18" s="27">
        <v>3</v>
      </c>
      <c r="B18" s="29" t="s">
        <v>46</v>
      </c>
      <c r="C18" s="29" t="s">
        <v>47</v>
      </c>
      <c r="D18" s="31">
        <v>8134240</v>
      </c>
      <c r="E18" s="31">
        <v>342</v>
      </c>
      <c r="F18" s="27" t="s">
        <v>48</v>
      </c>
      <c r="G18" s="27" t="s">
        <v>49</v>
      </c>
      <c r="H18" s="32" t="s">
        <v>36</v>
      </c>
      <c r="I18" s="32" t="s">
        <v>37</v>
      </c>
      <c r="J18" s="33" t="s">
        <v>38</v>
      </c>
      <c r="K18" s="32" t="s">
        <v>43</v>
      </c>
      <c r="L18" s="32">
        <v>12054137</v>
      </c>
      <c r="M18" s="34">
        <f t="shared" si="1"/>
        <v>41851</v>
      </c>
      <c r="N18" s="49">
        <v>5719.15</v>
      </c>
      <c r="O18" s="36">
        <f t="shared" si="3"/>
        <v>41882</v>
      </c>
      <c r="P18" s="49">
        <v>5951.41</v>
      </c>
      <c r="Q18" s="45">
        <f t="shared" si="0"/>
        <v>232.26000000000022</v>
      </c>
      <c r="R18" s="46">
        <v>10</v>
      </c>
      <c r="S18" s="50"/>
      <c r="T18" s="50"/>
      <c r="V18" s="39">
        <f>ROUND(Q18*R18,0)</f>
        <v>2323</v>
      </c>
      <c r="W18" s="39">
        <f>V18</f>
        <v>2323</v>
      </c>
      <c r="X18" s="27" t="s">
        <v>44</v>
      </c>
      <c r="Y18" s="41"/>
    </row>
    <row r="19" spans="1:25" ht="38.25" customHeight="1">
      <c r="A19" s="27">
        <v>4</v>
      </c>
      <c r="B19" s="29" t="s">
        <v>50</v>
      </c>
      <c r="C19" s="29"/>
      <c r="D19" s="31">
        <v>8134250</v>
      </c>
      <c r="E19" s="31">
        <v>342</v>
      </c>
      <c r="F19" s="27" t="s">
        <v>51</v>
      </c>
      <c r="G19" s="27" t="s">
        <v>52</v>
      </c>
      <c r="H19" s="32" t="s">
        <v>36</v>
      </c>
      <c r="I19" s="32" t="s">
        <v>37</v>
      </c>
      <c r="J19" s="33" t="s">
        <v>38</v>
      </c>
      <c r="K19" s="51" t="s">
        <v>53</v>
      </c>
      <c r="L19" s="52" t="s">
        <v>54</v>
      </c>
      <c r="M19" s="34">
        <f t="shared" si="1"/>
        <v>41851</v>
      </c>
      <c r="N19" s="49">
        <v>217.97</v>
      </c>
      <c r="O19" s="36">
        <f t="shared" si="3"/>
        <v>41882</v>
      </c>
      <c r="P19" s="49">
        <v>217.97</v>
      </c>
      <c r="Q19" s="45">
        <f t="shared" si="0"/>
        <v>0</v>
      </c>
      <c r="R19" s="46">
        <v>10</v>
      </c>
      <c r="S19" s="50"/>
      <c r="T19" s="50"/>
      <c r="U19" s="39">
        <f t="shared" si="2"/>
        <v>0</v>
      </c>
      <c r="V19" s="53"/>
      <c r="W19" s="39">
        <f>V19+U19</f>
        <v>0</v>
      </c>
      <c r="X19" s="27" t="s">
        <v>44</v>
      </c>
      <c r="Y19" s="41"/>
    </row>
    <row r="20" spans="1:25" ht="42" hidden="1" customHeight="1">
      <c r="A20" s="27"/>
      <c r="B20" s="29" t="s">
        <v>50</v>
      </c>
      <c r="C20" s="29" t="s">
        <v>55</v>
      </c>
      <c r="D20" s="31">
        <v>8134250</v>
      </c>
      <c r="E20" s="31">
        <v>342</v>
      </c>
      <c r="F20" s="27" t="s">
        <v>51</v>
      </c>
      <c r="G20" s="27" t="s">
        <v>52</v>
      </c>
      <c r="H20" s="32" t="s">
        <v>36</v>
      </c>
      <c r="I20" s="32" t="s">
        <v>37</v>
      </c>
      <c r="J20" s="54" t="s">
        <v>56</v>
      </c>
      <c r="K20" s="55" t="s">
        <v>57</v>
      </c>
      <c r="L20" s="32">
        <v>757645</v>
      </c>
      <c r="M20" s="34">
        <f t="shared" si="1"/>
        <v>41851</v>
      </c>
      <c r="N20" s="56">
        <f>L20</f>
        <v>757645</v>
      </c>
      <c r="O20" s="36">
        <f t="shared" si="3"/>
        <v>41882</v>
      </c>
      <c r="P20" s="56">
        <f>N20</f>
        <v>757645</v>
      </c>
      <c r="Q20" s="45">
        <f t="shared" si="0"/>
        <v>0</v>
      </c>
      <c r="R20" s="38">
        <v>1</v>
      </c>
      <c r="S20" s="50"/>
      <c r="T20" s="50"/>
      <c r="U20" s="39">
        <f t="shared" si="2"/>
        <v>0</v>
      </c>
      <c r="V20" s="40"/>
      <c r="W20" s="39">
        <f>U20</f>
        <v>0</v>
      </c>
      <c r="X20" s="27" t="s">
        <v>44</v>
      </c>
      <c r="Y20" s="41"/>
    </row>
    <row r="21" spans="1:25" ht="38.25">
      <c r="A21" s="27">
        <v>5</v>
      </c>
      <c r="B21" s="29" t="s">
        <v>58</v>
      </c>
      <c r="C21" s="29"/>
      <c r="D21" s="31">
        <v>815540460</v>
      </c>
      <c r="E21" s="31">
        <v>55404</v>
      </c>
      <c r="F21" s="27" t="s">
        <v>59</v>
      </c>
      <c r="G21" s="27" t="s">
        <v>60</v>
      </c>
      <c r="H21" s="32" t="s">
        <v>36</v>
      </c>
      <c r="I21" s="32" t="s">
        <v>37</v>
      </c>
      <c r="J21" s="33" t="s">
        <v>38</v>
      </c>
      <c r="K21" s="32" t="s">
        <v>43</v>
      </c>
      <c r="L21" s="32">
        <v>812114907</v>
      </c>
      <c r="M21" s="34">
        <f t="shared" si="1"/>
        <v>41851</v>
      </c>
      <c r="N21" s="57">
        <v>153.32480000000001</v>
      </c>
      <c r="O21" s="36">
        <f t="shared" si="3"/>
        <v>41882</v>
      </c>
      <c r="P21" s="57">
        <v>157.38640000000001</v>
      </c>
      <c r="Q21" s="45">
        <f t="shared" si="0"/>
        <v>4.0615999999999985</v>
      </c>
      <c r="R21" s="46">
        <v>20</v>
      </c>
      <c r="S21" s="50"/>
      <c r="T21" s="50"/>
      <c r="U21" s="39">
        <f t="shared" si="2"/>
        <v>81</v>
      </c>
      <c r="V21" s="40"/>
      <c r="W21" s="39">
        <f>U21</f>
        <v>81</v>
      </c>
      <c r="X21" s="27" t="s">
        <v>39</v>
      </c>
      <c r="Y21" s="41"/>
    </row>
    <row r="22" spans="1:25" ht="45.75" customHeight="1">
      <c r="A22" s="27">
        <v>6</v>
      </c>
      <c r="B22" s="29" t="s">
        <v>61</v>
      </c>
      <c r="C22" s="29"/>
      <c r="D22" s="31">
        <v>815540070</v>
      </c>
      <c r="E22" s="42">
        <v>55673</v>
      </c>
      <c r="F22" s="27" t="s">
        <v>62</v>
      </c>
      <c r="G22" s="27" t="s">
        <v>63</v>
      </c>
      <c r="H22" s="32" t="s">
        <v>36</v>
      </c>
      <c r="I22" s="32" t="s">
        <v>37</v>
      </c>
      <c r="J22" s="33" t="s">
        <v>38</v>
      </c>
      <c r="K22" s="32" t="s">
        <v>43</v>
      </c>
      <c r="L22" s="32">
        <v>12054131</v>
      </c>
      <c r="M22" s="34">
        <f t="shared" si="1"/>
        <v>41851</v>
      </c>
      <c r="N22" s="58">
        <v>18700.599999999999</v>
      </c>
      <c r="O22" s="36">
        <f t="shared" si="3"/>
        <v>41882</v>
      </c>
      <c r="P22" s="58">
        <v>18720.37</v>
      </c>
      <c r="Q22" s="59">
        <f t="shared" si="0"/>
        <v>19.770000000000437</v>
      </c>
      <c r="R22" s="46">
        <v>60</v>
      </c>
      <c r="S22" s="50"/>
      <c r="T22" s="50"/>
      <c r="U22" s="39">
        <f t="shared" si="2"/>
        <v>1186</v>
      </c>
      <c r="V22" s="40"/>
      <c r="W22" s="39">
        <f>U22</f>
        <v>1186</v>
      </c>
      <c r="X22" s="27" t="s">
        <v>39</v>
      </c>
      <c r="Y22" s="41"/>
    </row>
    <row r="23" spans="1:25" ht="38.25" customHeight="1">
      <c r="A23" s="27"/>
      <c r="B23" s="29" t="s">
        <v>64</v>
      </c>
      <c r="C23" s="29"/>
      <c r="D23" s="31">
        <v>815540075</v>
      </c>
      <c r="E23" s="42">
        <v>55673</v>
      </c>
      <c r="F23" s="27" t="s">
        <v>65</v>
      </c>
      <c r="G23" s="27" t="s">
        <v>66</v>
      </c>
      <c r="H23" s="32" t="s">
        <v>36</v>
      </c>
      <c r="I23" s="32" t="s">
        <v>37</v>
      </c>
      <c r="J23" s="33" t="s">
        <v>56</v>
      </c>
      <c r="K23" s="55" t="s">
        <v>67</v>
      </c>
      <c r="L23" s="60">
        <v>782951</v>
      </c>
      <c r="M23" s="34">
        <f t="shared" si="1"/>
        <v>41851</v>
      </c>
      <c r="N23" s="61">
        <f>'[2]РХ 1915'!$F$47</f>
        <v>401.6</v>
      </c>
      <c r="O23" s="36">
        <f t="shared" si="3"/>
        <v>41882</v>
      </c>
      <c r="P23" s="61">
        <f>'[2]РХ 1915'!$F$47</f>
        <v>401.6</v>
      </c>
      <c r="Q23" s="59">
        <f t="shared" si="0"/>
        <v>0</v>
      </c>
      <c r="R23" s="46">
        <v>40</v>
      </c>
      <c r="S23" s="50"/>
      <c r="T23" s="50"/>
      <c r="U23" s="39">
        <f t="shared" si="2"/>
        <v>0</v>
      </c>
      <c r="V23" s="40"/>
      <c r="W23" s="39">
        <f>U23</f>
        <v>0</v>
      </c>
      <c r="X23" s="27" t="s">
        <v>39</v>
      </c>
      <c r="Y23" s="62"/>
    </row>
    <row r="24" spans="1:25" ht="25.5">
      <c r="A24" s="27">
        <v>7</v>
      </c>
      <c r="B24" s="29" t="s">
        <v>68</v>
      </c>
      <c r="C24" s="29"/>
      <c r="D24" s="31">
        <v>8175890</v>
      </c>
      <c r="E24" s="31">
        <v>758</v>
      </c>
      <c r="F24" s="27" t="s">
        <v>65</v>
      </c>
      <c r="G24" s="27" t="s">
        <v>35</v>
      </c>
      <c r="H24" s="32" t="s">
        <v>36</v>
      </c>
      <c r="I24" s="32" t="s">
        <v>37</v>
      </c>
      <c r="J24" s="33" t="s">
        <v>38</v>
      </c>
      <c r="K24" s="32" t="s">
        <v>43</v>
      </c>
      <c r="L24" s="32">
        <v>2060368</v>
      </c>
      <c r="M24" s="34">
        <f t="shared" si="1"/>
        <v>41851</v>
      </c>
      <c r="N24" s="57">
        <v>69.450599999999994</v>
      </c>
      <c r="O24" s="36">
        <f t="shared" si="3"/>
        <v>41882</v>
      </c>
      <c r="P24" s="57">
        <v>69.988799999999998</v>
      </c>
      <c r="Q24" s="45">
        <f t="shared" si="0"/>
        <v>0.53820000000000334</v>
      </c>
      <c r="R24" s="46">
        <v>1200</v>
      </c>
      <c r="S24" s="50"/>
      <c r="T24" s="50"/>
      <c r="U24" s="39">
        <f t="shared" si="2"/>
        <v>646</v>
      </c>
      <c r="V24" s="40"/>
      <c r="W24" s="39">
        <f>U24</f>
        <v>646</v>
      </c>
      <c r="X24" s="27" t="s">
        <v>44</v>
      </c>
      <c r="Y24" s="41"/>
    </row>
    <row r="25" spans="1:25" ht="18">
      <c r="A25" s="63"/>
      <c r="B25" s="63"/>
      <c r="C25" s="27"/>
      <c r="D25" s="31"/>
      <c r="E25" s="31"/>
      <c r="F25" s="64"/>
      <c r="G25" s="64"/>
      <c r="H25" s="64"/>
      <c r="I25" s="64"/>
      <c r="J25" s="64"/>
      <c r="K25" s="64"/>
      <c r="L25" s="64"/>
      <c r="M25" s="46"/>
      <c r="N25" s="46"/>
      <c r="O25" s="46"/>
      <c r="P25" s="46"/>
      <c r="Q25" s="46"/>
      <c r="R25" s="46"/>
      <c r="S25" s="27"/>
      <c r="T25" s="27"/>
      <c r="U25" s="65">
        <f>SUM(U15:U24)</f>
        <v>60153</v>
      </c>
      <c r="V25" s="66">
        <f>SUM(V15:V24)</f>
        <v>2323</v>
      </c>
      <c r="W25" s="67">
        <f>SUM(W15:W24)</f>
        <v>62476</v>
      </c>
      <c r="X25" s="68"/>
      <c r="Y25" s="69" t="b">
        <f>W25='[3]РХ 1915'!$K$48</f>
        <v>0</v>
      </c>
    </row>
    <row r="26" spans="1:25" ht="18.75">
      <c r="A26" s="70"/>
      <c r="B26" s="70"/>
      <c r="C26" s="70"/>
      <c r="D26" s="70"/>
      <c r="E26" s="70"/>
      <c r="F26" s="71"/>
      <c r="G26" s="71"/>
      <c r="H26" s="71"/>
      <c r="I26" s="71"/>
      <c r="J26" s="71"/>
      <c r="K26" s="71"/>
      <c r="L26" s="71"/>
      <c r="M26" s="70"/>
      <c r="N26" s="70"/>
      <c r="O26" s="70"/>
      <c r="P26" s="70"/>
      <c r="Q26" s="70"/>
      <c r="R26" s="70"/>
      <c r="S26" s="72" t="s">
        <v>44</v>
      </c>
      <c r="T26" s="72"/>
      <c r="U26" s="72"/>
      <c r="V26" s="72"/>
      <c r="W26" s="73">
        <f>W16+W17+W18+W19+W24</f>
        <v>61170</v>
      </c>
      <c r="X26" s="74"/>
      <c r="Y26" s="75"/>
    </row>
    <row r="27" spans="1:25" ht="18" customHeight="1">
      <c r="A27" s="70"/>
      <c r="B27" s="70"/>
      <c r="C27" s="70"/>
      <c r="D27" s="70"/>
      <c r="E27" s="70"/>
      <c r="F27" s="71"/>
      <c r="G27" s="71"/>
      <c r="H27" s="71"/>
      <c r="I27" s="71"/>
      <c r="J27" s="71"/>
      <c r="K27" s="71"/>
      <c r="L27" s="71"/>
      <c r="M27" s="70"/>
      <c r="N27" s="70"/>
      <c r="O27" s="70"/>
      <c r="P27" s="70"/>
      <c r="Q27" s="70"/>
      <c r="R27" s="70"/>
      <c r="S27" s="76" t="s">
        <v>69</v>
      </c>
      <c r="T27" s="76"/>
      <c r="U27" s="76"/>
      <c r="V27" s="76"/>
      <c r="W27" s="73">
        <f>W15+W21+W22+W23</f>
        <v>1306</v>
      </c>
      <c r="X27" s="74"/>
      <c r="Y27" s="77"/>
    </row>
    <row r="28" spans="1:25" ht="18" customHeight="1">
      <c r="A28" s="70"/>
      <c r="B28" s="70"/>
      <c r="C28" s="70"/>
      <c r="D28" s="70"/>
      <c r="E28" s="70"/>
      <c r="F28" s="71"/>
      <c r="G28" s="71"/>
      <c r="H28" s="71"/>
      <c r="I28" s="71"/>
      <c r="J28" s="71"/>
      <c r="K28" s="71"/>
      <c r="L28" s="71"/>
      <c r="M28" s="70"/>
      <c r="N28" s="70"/>
      <c r="O28" s="70"/>
      <c r="P28" s="70"/>
      <c r="Q28" s="70"/>
      <c r="R28" s="70"/>
      <c r="S28" s="78"/>
      <c r="T28" s="78"/>
      <c r="U28" s="78"/>
      <c r="V28" s="78"/>
      <c r="W28" s="79"/>
      <c r="X28" s="80"/>
      <c r="Y28" s="77"/>
    </row>
    <row r="29" spans="1:25" ht="18" customHeight="1">
      <c r="A29" s="70"/>
      <c r="B29" s="70"/>
      <c r="C29" s="70"/>
      <c r="D29" s="70"/>
      <c r="E29" s="70"/>
      <c r="F29" s="71"/>
      <c r="G29" s="71"/>
      <c r="H29" s="71"/>
      <c r="I29" s="71"/>
      <c r="J29" s="71"/>
      <c r="K29" s="71"/>
      <c r="L29" s="71"/>
      <c r="M29" s="70"/>
      <c r="N29" s="70"/>
      <c r="O29" s="70"/>
      <c r="P29" s="70"/>
      <c r="Q29" s="70"/>
      <c r="R29" s="70"/>
      <c r="S29" s="78"/>
      <c r="T29" s="78"/>
      <c r="U29" s="78"/>
      <c r="V29" s="78"/>
      <c r="W29" s="79"/>
      <c r="X29" s="80"/>
      <c r="Y29" s="77"/>
    </row>
    <row r="30" spans="1:25">
      <c r="B30"/>
      <c r="C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5" ht="19.5">
      <c r="B31" s="81"/>
      <c r="C31" s="81"/>
      <c r="D31" s="81"/>
      <c r="E31" s="82" t="s">
        <v>70</v>
      </c>
      <c r="F31" s="82"/>
      <c r="G31" s="83"/>
      <c r="H31" s="84"/>
      <c r="I31" s="84"/>
      <c r="J31" s="85"/>
      <c r="K31" s="84"/>
      <c r="L31" s="84"/>
      <c r="M31" s="82" t="s">
        <v>70</v>
      </c>
      <c r="N31" s="82"/>
      <c r="O31" s="86"/>
      <c r="P31" s="86"/>
      <c r="Q31" s="86"/>
      <c r="R31" s="85"/>
      <c r="S31" s="85"/>
      <c r="T31" s="87" t="s">
        <v>71</v>
      </c>
      <c r="U31" s="84"/>
      <c r="V31" s="84"/>
      <c r="W31" s="84"/>
      <c r="X31" s="84"/>
    </row>
    <row r="32" spans="1:25" s="7" customFormat="1" ht="15.75" customHeight="1">
      <c r="B32" s="84"/>
      <c r="C32" s="84"/>
      <c r="D32" s="84"/>
      <c r="E32" s="82" t="s">
        <v>72</v>
      </c>
      <c r="F32" s="82"/>
      <c r="G32" s="82"/>
      <c r="H32" s="82"/>
      <c r="I32" s="82"/>
      <c r="J32" s="84"/>
      <c r="K32" s="84"/>
      <c r="L32" s="84"/>
      <c r="M32" s="82" t="s">
        <v>73</v>
      </c>
      <c r="N32" s="82"/>
      <c r="O32" s="82"/>
      <c r="P32" s="82"/>
      <c r="Q32" s="82"/>
      <c r="R32" s="84"/>
      <c r="S32" s="84"/>
      <c r="T32" s="87" t="s">
        <v>74</v>
      </c>
      <c r="U32" s="87"/>
      <c r="V32" s="87"/>
      <c r="W32" s="84"/>
      <c r="X32" s="87"/>
    </row>
    <row r="33" spans="2:24" s="7" customFormat="1" ht="15.75" customHeight="1">
      <c r="B33" s="84"/>
      <c r="C33" s="84"/>
      <c r="D33" s="84"/>
      <c r="E33" s="82" t="s">
        <v>75</v>
      </c>
      <c r="F33" s="82"/>
      <c r="G33" s="82"/>
      <c r="H33" s="82"/>
      <c r="I33" s="82"/>
      <c r="J33" s="84"/>
      <c r="K33" s="84"/>
      <c r="L33" s="84"/>
      <c r="M33" s="82" t="s">
        <v>75</v>
      </c>
      <c r="N33" s="82"/>
      <c r="O33" s="82"/>
      <c r="P33" s="82"/>
      <c r="Q33" s="82"/>
      <c r="R33" s="84"/>
      <c r="S33" s="84"/>
      <c r="T33" s="87" t="s">
        <v>76</v>
      </c>
      <c r="U33" s="88"/>
      <c r="V33" s="88"/>
      <c r="W33" s="87"/>
      <c r="X33" s="87"/>
    </row>
    <row r="34" spans="2:24" s="7" customFormat="1" ht="51" customHeight="1">
      <c r="B34" s="84"/>
      <c r="C34" s="84"/>
      <c r="D34" s="84"/>
      <c r="E34" s="89" t="s">
        <v>77</v>
      </c>
      <c r="F34" s="89"/>
      <c r="G34" s="89"/>
      <c r="H34" s="89"/>
      <c r="I34" s="89"/>
      <c r="J34" s="84"/>
      <c r="K34" s="84"/>
      <c r="L34" s="84"/>
      <c r="M34" s="89" t="s">
        <v>78</v>
      </c>
      <c r="N34" s="89"/>
      <c r="O34" s="89"/>
      <c r="P34" s="89"/>
      <c r="Q34" s="90"/>
      <c r="R34" s="84"/>
      <c r="S34" s="84"/>
      <c r="T34" s="87" t="s">
        <v>79</v>
      </c>
      <c r="U34" s="91"/>
      <c r="V34" s="87"/>
      <c r="W34" s="87"/>
      <c r="X34" s="87"/>
    </row>
    <row r="35" spans="2:24" s="7" customFormat="1" ht="36.75" customHeight="1">
      <c r="B35" s="84"/>
      <c r="C35" s="84"/>
      <c r="D35" s="84"/>
      <c r="E35" s="92" t="s">
        <v>80</v>
      </c>
      <c r="F35" s="92"/>
      <c r="G35" s="92"/>
      <c r="H35" s="92"/>
      <c r="I35" s="92"/>
      <c r="J35" s="84"/>
      <c r="K35" s="84"/>
      <c r="L35" s="84"/>
      <c r="M35" s="89" t="s">
        <v>81</v>
      </c>
      <c r="N35" s="89"/>
      <c r="O35" s="89"/>
      <c r="P35" s="89"/>
      <c r="Q35" s="93"/>
      <c r="R35" s="84"/>
      <c r="S35" s="84"/>
      <c r="T35" s="87" t="s">
        <v>82</v>
      </c>
      <c r="U35" s="87"/>
      <c r="V35" s="87"/>
      <c r="W35" s="87"/>
      <c r="X35" s="87"/>
    </row>
    <row r="36" spans="2:24" s="7" customFormat="1" ht="15.75" customHeight="1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2"/>
      <c r="N36" s="82"/>
      <c r="O36" s="82"/>
      <c r="P36" s="82"/>
      <c r="Q36" s="86"/>
      <c r="R36" s="84"/>
      <c r="S36" s="84"/>
      <c r="T36" s="87"/>
      <c r="U36" s="87"/>
      <c r="V36" s="87"/>
      <c r="W36" s="87"/>
      <c r="X36" s="84"/>
    </row>
    <row r="37" spans="2:24" s="7" customFormat="1" ht="19.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</row>
    <row r="39" spans="2:24" ht="15.75" customHeight="1"/>
    <row r="44" spans="2:24" ht="27.75" customHeight="1"/>
    <row r="45" spans="2:24" ht="26.25" customHeight="1"/>
    <row r="46" spans="2:24" ht="15.75">
      <c r="M46" s="6"/>
      <c r="N46" s="6"/>
      <c r="O46" s="6"/>
      <c r="P46" s="6"/>
      <c r="Q46" s="6"/>
    </row>
    <row r="47" spans="2:24" ht="15.75">
      <c r="M47" s="6"/>
      <c r="N47" s="6"/>
      <c r="O47" s="6"/>
      <c r="P47" s="6"/>
      <c r="Q47" s="6"/>
    </row>
    <row r="51" spans="13:17">
      <c r="M51"/>
      <c r="N51"/>
      <c r="O51"/>
      <c r="P51"/>
      <c r="Q51"/>
    </row>
    <row r="52" spans="13:17">
      <c r="M52"/>
      <c r="N52"/>
      <c r="O52"/>
      <c r="P52"/>
      <c r="Q52"/>
    </row>
    <row r="53" spans="13:17">
      <c r="M53"/>
      <c r="N53"/>
      <c r="O53"/>
      <c r="P53"/>
      <c r="Q53"/>
    </row>
    <row r="54" spans="13:17">
      <c r="M54"/>
      <c r="N54"/>
      <c r="O54"/>
      <c r="P54"/>
      <c r="Q54"/>
    </row>
    <row r="55" spans="13:17">
      <c r="M55"/>
      <c r="N55"/>
      <c r="O55"/>
      <c r="P55"/>
      <c r="Q55"/>
    </row>
  </sheetData>
  <mergeCells count="41">
    <mergeCell ref="E35:I35"/>
    <mergeCell ref="M35:Q35"/>
    <mergeCell ref="M36:Q36"/>
    <mergeCell ref="E32:I32"/>
    <mergeCell ref="M32:Q32"/>
    <mergeCell ref="E33:I33"/>
    <mergeCell ref="M33:Q33"/>
    <mergeCell ref="E34:I34"/>
    <mergeCell ref="M34:Q34"/>
    <mergeCell ref="X11:X13"/>
    <mergeCell ref="A25:B25"/>
    <mergeCell ref="F25:L25"/>
    <mergeCell ref="S26:V26"/>
    <mergeCell ref="S27:V27"/>
    <mergeCell ref="B31:D31"/>
    <mergeCell ref="E31:G31"/>
    <mergeCell ref="M31:Q31"/>
    <mergeCell ref="N11:N13"/>
    <mergeCell ref="O11:O13"/>
    <mergeCell ref="P11:P13"/>
    <mergeCell ref="Q11:Q13"/>
    <mergeCell ref="R11:R13"/>
    <mergeCell ref="S11:W12"/>
    <mergeCell ref="H11:H13"/>
    <mergeCell ref="I11:I13"/>
    <mergeCell ref="J11:J13"/>
    <mergeCell ref="K11:K13"/>
    <mergeCell ref="L11:L13"/>
    <mergeCell ref="M11:M13"/>
    <mergeCell ref="A11:A13"/>
    <mergeCell ref="B11:B13"/>
    <mergeCell ref="D11:D13"/>
    <mergeCell ref="E11:E13"/>
    <mergeCell ref="F11:F13"/>
    <mergeCell ref="G11:G13"/>
    <mergeCell ref="S1:X1"/>
    <mergeCell ref="S2:X2"/>
    <mergeCell ref="S3:X3"/>
    <mergeCell ref="S4:X4"/>
    <mergeCell ref="F5:Q5"/>
    <mergeCell ref="I7:M7"/>
  </mergeCells>
  <printOptions horizontalCentered="1" verticalCentered="1"/>
  <pageMargins left="0" right="0" top="0.59055118110236227" bottom="0.59055118110236227" header="0.23622047244094491" footer="0.27559055118110237"/>
  <pageSetup paperSize="9" scale="51" orientation="landscape" r:id="rId1"/>
  <headerFooter alignWithMargins="0"/>
  <colBreaks count="1" manualBreakCount="1">
    <brk id="2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субабоненты  по напр</vt:lpstr>
      <vt:lpstr>'субабоненты  по напр'!Заголовки_для_печати</vt:lpstr>
      <vt:lpstr>'субабоненты  по напр'!Область_печати</vt:lpstr>
    </vt:vector>
  </TitlesOfParts>
  <Company>русский хром 1915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Дементьева Валентина Дмитриевна</dc:creator>
  <cp:lastModifiedBy>Дементьева Валентина Дмитриевна</cp:lastModifiedBy>
  <dcterms:created xsi:type="dcterms:W3CDTF">2014-09-10T04:22:33Z</dcterms:created>
  <dcterms:modified xsi:type="dcterms:W3CDTF">2014-09-10T04:23:28Z</dcterms:modified>
</cp:coreProperties>
</file>